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8" windowWidth="15576" windowHeight="9816" tabRatio="806" firstSheet="4" activeTab="7"/>
  </bookViews>
  <sheets>
    <sheet name="18-10-13" sheetId="1" r:id="rId1"/>
    <sheet name="22-11-2013" sheetId="2" r:id="rId2"/>
    <sheet name="Kerst 20-12-2013" sheetId="3" r:id="rId3"/>
    <sheet name="EINDSTANDEN 2013" sheetId="9" r:id="rId4"/>
    <sheet name=" 24-1-2014" sheetId="4" r:id="rId5"/>
    <sheet name="7-3-2014" sheetId="5" r:id="rId6"/>
    <sheet name="PASEN 4-4-2014" sheetId="7" r:id="rId7"/>
    <sheet name=" 16-5-2014" sheetId="6" r:id="rId8"/>
    <sheet name="20-6-2014" sheetId="10" r:id="rId9"/>
    <sheet name="Stand van de competitie" sheetId="8" r:id="rId10"/>
    <sheet name="Eindstand na 3 partyen " sheetId="12" r:id="rId11"/>
    <sheet name="spelenden 2012-13" sheetId="11" r:id="rId12"/>
    <sheet name="Blad1" sheetId="15" r:id="rId13"/>
  </sheets>
  <calcPr calcId="125725"/>
</workbook>
</file>

<file path=xl/calcChain.xml><?xml version="1.0" encoding="utf-8"?>
<calcChain xmlns="http://schemas.openxmlformats.org/spreadsheetml/2006/main">
  <c r="H4" i="6"/>
  <c r="H30" i="7"/>
  <c r="H24"/>
  <c r="H28"/>
  <c r="J28" i="8" s="1"/>
  <c r="H29" i="7"/>
  <c r="J29" i="8" s="1"/>
  <c r="H31" i="7"/>
  <c r="J31" i="8" s="1"/>
  <c r="H32" i="7"/>
  <c r="H33"/>
  <c r="J33" i="8" s="1"/>
  <c r="H34" i="7"/>
  <c r="H36"/>
  <c r="J35" i="8" s="1"/>
  <c r="H37" i="7"/>
  <c r="J36" i="8" s="1"/>
  <c r="H38" i="7"/>
  <c r="J37" i="8" s="1"/>
  <c r="H35" i="7"/>
  <c r="J38" i="8" s="1"/>
  <c r="H40" i="7"/>
  <c r="J39" i="8" s="1"/>
  <c r="H22" i="5"/>
  <c r="H23"/>
  <c r="H24"/>
  <c r="I24" i="8" s="1"/>
  <c r="H25" i="5"/>
  <c r="I25" i="8" s="1"/>
  <c r="H26" i="5"/>
  <c r="H27"/>
  <c r="H28"/>
  <c r="H29"/>
  <c r="H30"/>
  <c r="H31"/>
  <c r="I31" i="8" s="1"/>
  <c r="H32" i="5"/>
  <c r="I32" i="8" s="1"/>
  <c r="H33" i="5"/>
  <c r="H34"/>
  <c r="H8" i="3"/>
  <c r="H9"/>
  <c r="G9" i="8" s="1"/>
  <c r="H39"/>
  <c r="H38"/>
  <c r="H37"/>
  <c r="H36"/>
  <c r="H35"/>
  <c r="H34"/>
  <c r="H33"/>
  <c r="H5" i="4"/>
  <c r="H5" i="8" s="1"/>
  <c r="H6" i="4"/>
  <c r="H6" i="8" s="1"/>
  <c r="H7" i="4"/>
  <c r="H7" i="8" s="1"/>
  <c r="H8" i="4"/>
  <c r="H8" i="8" s="1"/>
  <c r="H9" i="4"/>
  <c r="H9" i="8" s="1"/>
  <c r="H10" i="4"/>
  <c r="H10" i="8" s="1"/>
  <c r="H11" i="4"/>
  <c r="H11" i="8" s="1"/>
  <c r="H12" i="4"/>
  <c r="H12" i="8" s="1"/>
  <c r="H13" i="4"/>
  <c r="H13" i="8" s="1"/>
  <c r="H14" i="4"/>
  <c r="H14" i="8" s="1"/>
  <c r="H15" i="4"/>
  <c r="H15" i="8" s="1"/>
  <c r="H16" i="4"/>
  <c r="H16" i="8" s="1"/>
  <c r="H17" i="4"/>
  <c r="H17" i="8" s="1"/>
  <c r="H18" i="4"/>
  <c r="H18" i="8" s="1"/>
  <c r="H19" i="4"/>
  <c r="H19" i="8" s="1"/>
  <c r="H20" i="4"/>
  <c r="H20" i="8" s="1"/>
  <c r="H21" i="4"/>
  <c r="H21" i="8" s="1"/>
  <c r="H22" i="4"/>
  <c r="H22" i="8" s="1"/>
  <c r="H23" i="4"/>
  <c r="H23" i="8" s="1"/>
  <c r="H24" i="4"/>
  <c r="H24" i="8" s="1"/>
  <c r="H25" i="4"/>
  <c r="H25" i="8" s="1"/>
  <c r="H26" i="4"/>
  <c r="H26" i="8" s="1"/>
  <c r="H27" i="4"/>
  <c r="H27" i="8" s="1"/>
  <c r="H28" i="4"/>
  <c r="H28" i="8" s="1"/>
  <c r="H29" i="4"/>
  <c r="H29" i="8" s="1"/>
  <c r="H30" i="4"/>
  <c r="H30" i="8" s="1"/>
  <c r="H31" i="4"/>
  <c r="H31" i="8" s="1"/>
  <c r="H32" i="4"/>
  <c r="H32" i="8" s="1"/>
  <c r="H5" i="10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L5" i="8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H5" i="6"/>
  <c r="K5" i="8" s="1"/>
  <c r="P5" s="1"/>
  <c r="H6" i="6"/>
  <c r="K6" i="8" s="1"/>
  <c r="P6" s="1"/>
  <c r="H7" i="6"/>
  <c r="K7" i="8" s="1"/>
  <c r="P7" s="1"/>
  <c r="H8" i="6"/>
  <c r="K8" i="8" s="1"/>
  <c r="P8" s="1"/>
  <c r="H9" i="6"/>
  <c r="H10"/>
  <c r="K10" i="8" s="1"/>
  <c r="P10" s="1"/>
  <c r="H11" i="6"/>
  <c r="K11" i="8" s="1"/>
  <c r="P11" s="1"/>
  <c r="H12" i="6"/>
  <c r="K12" i="8" s="1"/>
  <c r="P12" s="1"/>
  <c r="H13" i="6"/>
  <c r="H14"/>
  <c r="K14" i="8" s="1"/>
  <c r="P14" s="1"/>
  <c r="H15" i="6"/>
  <c r="K15" i="8" s="1"/>
  <c r="P15" s="1"/>
  <c r="H16" i="6"/>
  <c r="K16" i="8" s="1"/>
  <c r="P16" s="1"/>
  <c r="H17" i="6"/>
  <c r="H18"/>
  <c r="K18" i="8" s="1"/>
  <c r="P18" s="1"/>
  <c r="H19" i="6"/>
  <c r="H20"/>
  <c r="K20" i="8" s="1"/>
  <c r="P20" s="1"/>
  <c r="H21" i="6"/>
  <c r="H22"/>
  <c r="K22" i="8" s="1"/>
  <c r="P22" s="1"/>
  <c r="H23" i="6"/>
  <c r="H24"/>
  <c r="K24" i="8" s="1"/>
  <c r="H25" i="6"/>
  <c r="K25" i="8" s="1"/>
  <c r="P25" s="1"/>
  <c r="H26" i="6"/>
  <c r="K26" i="8" s="1"/>
  <c r="P26" s="1"/>
  <c r="H27" i="6"/>
  <c r="H28"/>
  <c r="K28" i="8" s="1"/>
  <c r="P28" s="1"/>
  <c r="H29" i="6"/>
  <c r="H30"/>
  <c r="K30" i="8" s="1"/>
  <c r="H31" i="6"/>
  <c r="H32"/>
  <c r="K32" i="8" s="1"/>
  <c r="H33" i="6"/>
  <c r="H34"/>
  <c r="K34" i="8" s="1"/>
  <c r="H35" i="6"/>
  <c r="H36"/>
  <c r="K36" i="8" s="1"/>
  <c r="H37" i="6"/>
  <c r="H38"/>
  <c r="K38" i="8" s="1"/>
  <c r="H39" i="6"/>
  <c r="H40"/>
  <c r="H41"/>
  <c r="H42"/>
  <c r="H43"/>
  <c r="H44"/>
  <c r="H45"/>
  <c r="H46"/>
  <c r="H47"/>
  <c r="H48"/>
  <c r="H49"/>
  <c r="K9" i="8"/>
  <c r="P9" s="1"/>
  <c r="K13"/>
  <c r="P13" s="1"/>
  <c r="K17"/>
  <c r="P17" s="1"/>
  <c r="K19"/>
  <c r="P19" s="1"/>
  <c r="K21"/>
  <c r="K23"/>
  <c r="P23" s="1"/>
  <c r="K27"/>
  <c r="P27" s="1"/>
  <c r="K29"/>
  <c r="P29" s="1"/>
  <c r="K31"/>
  <c r="K33"/>
  <c r="K35"/>
  <c r="K37"/>
  <c r="K39"/>
  <c r="J24"/>
  <c r="J30"/>
  <c r="J32"/>
  <c r="J34"/>
  <c r="I22"/>
  <c r="I23"/>
  <c r="I26"/>
  <c r="I27"/>
  <c r="I28"/>
  <c r="I29"/>
  <c r="I30"/>
  <c r="I33"/>
  <c r="I34"/>
  <c r="I35"/>
  <c r="I36"/>
  <c r="I37"/>
  <c r="I38"/>
  <c r="I39"/>
  <c r="E5"/>
  <c r="E6"/>
  <c r="E7"/>
  <c r="E8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F5"/>
  <c r="F7"/>
  <c r="F9"/>
  <c r="F11"/>
  <c r="F13"/>
  <c r="F15"/>
  <c r="F17"/>
  <c r="F19"/>
  <c r="F21"/>
  <c r="F23"/>
  <c r="F25"/>
  <c r="F27"/>
  <c r="F28"/>
  <c r="F29"/>
  <c r="F30"/>
  <c r="F31"/>
  <c r="F32"/>
  <c r="F33"/>
  <c r="F34"/>
  <c r="F35"/>
  <c r="F36"/>
  <c r="F37"/>
  <c r="F38"/>
  <c r="F39"/>
  <c r="G5"/>
  <c r="G6"/>
  <c r="G7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9" i="1"/>
  <c r="E9" i="8" s="1"/>
  <c r="H5" i="2"/>
  <c r="H6"/>
  <c r="F6" i="8" s="1"/>
  <c r="H7" i="2"/>
  <c r="H8"/>
  <c r="F8" i="8" s="1"/>
  <c r="H9" i="2"/>
  <c r="H10"/>
  <c r="F10" i="8" s="1"/>
  <c r="H11" i="2"/>
  <c r="H12"/>
  <c r="F12" i="8" s="1"/>
  <c r="H13" i="2"/>
  <c r="H14"/>
  <c r="F14" i="8" s="1"/>
  <c r="H15" i="2"/>
  <c r="H16"/>
  <c r="F16" i="8" s="1"/>
  <c r="H17" i="2"/>
  <c r="H18"/>
  <c r="F18" i="8" s="1"/>
  <c r="H19" i="2"/>
  <c r="H20"/>
  <c r="F20" i="8" s="1"/>
  <c r="H21" i="2"/>
  <c r="H22"/>
  <c r="F22" i="8" s="1"/>
  <c r="H23" i="2"/>
  <c r="H24"/>
  <c r="F24" i="8" s="1"/>
  <c r="H25" i="2"/>
  <c r="H26"/>
  <c r="F26" i="8" s="1"/>
  <c r="H27" i="2"/>
  <c r="G5" i="1"/>
  <c r="G6"/>
  <c r="G7"/>
  <c r="G8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H4" i="10"/>
  <c r="L4" i="8" s="1"/>
  <c r="H4" i="7"/>
  <c r="J4" i="8" s="1"/>
  <c r="H25" i="7"/>
  <c r="J25" i="8" s="1"/>
  <c r="H26" i="7"/>
  <c r="J26" i="8" s="1"/>
  <c r="H27" i="7"/>
  <c r="J27" i="8" s="1"/>
  <c r="H23" i="7"/>
  <c r="J23" i="8" s="1"/>
  <c r="H22" i="7"/>
  <c r="J22" i="8" s="1"/>
  <c r="H21" i="7"/>
  <c r="J21" i="8" s="1"/>
  <c r="H20" i="7"/>
  <c r="J20" i="8" s="1"/>
  <c r="H19" i="7"/>
  <c r="J19" i="8" s="1"/>
  <c r="H18" i="7"/>
  <c r="J18" i="8" s="1"/>
  <c r="H17" i="7"/>
  <c r="J17" i="8" s="1"/>
  <c r="H16" i="7"/>
  <c r="J16" i="8" s="1"/>
  <c r="H15" i="7"/>
  <c r="J15" i="8" s="1"/>
  <c r="H14" i="7"/>
  <c r="J14" i="8" s="1"/>
  <c r="H13" i="7"/>
  <c r="J13" i="8" s="1"/>
  <c r="H12" i="7"/>
  <c r="J12" i="8" s="1"/>
  <c r="H11" i="7"/>
  <c r="J11" i="8" s="1"/>
  <c r="H10" i="7"/>
  <c r="J10" i="8" s="1"/>
  <c r="H9" i="7"/>
  <c r="J9" i="8" s="1"/>
  <c r="H8" i="7"/>
  <c r="J8" i="8" s="1"/>
  <c r="H7" i="7"/>
  <c r="J7" i="8" s="1"/>
  <c r="H6" i="7"/>
  <c r="J6" i="8" s="1"/>
  <c r="H5" i="7"/>
  <c r="J5" i="8" s="1"/>
  <c r="K4"/>
  <c r="P4" s="1"/>
  <c r="H21" i="5"/>
  <c r="I21" i="8" s="1"/>
  <c r="H7" i="5"/>
  <c r="I7" i="8" s="1"/>
  <c r="H20" i="5"/>
  <c r="I20" i="8" s="1"/>
  <c r="H6" i="5"/>
  <c r="I6" i="8" s="1"/>
  <c r="H5" i="5"/>
  <c r="I5" i="8" s="1"/>
  <c r="H18" i="5"/>
  <c r="I18" i="8" s="1"/>
  <c r="H4" i="5"/>
  <c r="I4" i="8" s="1"/>
  <c r="H14" i="5"/>
  <c r="I14" i="8" s="1"/>
  <c r="H10" i="5"/>
  <c r="I10" i="8" s="1"/>
  <c r="H15" i="5"/>
  <c r="I15" i="8" s="1"/>
  <c r="H16" i="5"/>
  <c r="I16" i="8" s="1"/>
  <c r="H11" i="5"/>
  <c r="I11" i="8" s="1"/>
  <c r="H13" i="5"/>
  <c r="I13" i="8" s="1"/>
  <c r="H8" i="5"/>
  <c r="I8" i="8" s="1"/>
  <c r="H12" i="5"/>
  <c r="I12" i="8" s="1"/>
  <c r="H17" i="5"/>
  <c r="I17" i="8" s="1"/>
  <c r="H9" i="5"/>
  <c r="I9" i="8" s="1"/>
  <c r="H19" i="5"/>
  <c r="I19" i="8" s="1"/>
  <c r="H4" i="4"/>
  <c r="H4" i="8" s="1"/>
  <c r="H16" i="3"/>
  <c r="H18"/>
  <c r="H19"/>
  <c r="H20"/>
  <c r="H21"/>
  <c r="H22"/>
  <c r="H23"/>
  <c r="H24"/>
  <c r="H25"/>
  <c r="H26"/>
  <c r="H27"/>
  <c r="H28"/>
  <c r="H29"/>
  <c r="H30"/>
  <c r="H31"/>
  <c r="H15"/>
  <c r="H14"/>
  <c r="H13"/>
  <c r="H12"/>
  <c r="H11"/>
  <c r="H10"/>
  <c r="G8" i="8"/>
  <c r="H7" i="3"/>
  <c r="H6"/>
  <c r="H5"/>
  <c r="H4"/>
  <c r="G4" i="8" s="1"/>
  <c r="H4" i="2"/>
  <c r="F4" i="8" s="1"/>
  <c r="G4" i="1"/>
  <c r="E4" i="8" s="1"/>
  <c r="N8" l="1"/>
  <c r="N38"/>
  <c r="N33"/>
  <c r="N37"/>
  <c r="N32"/>
  <c r="N35"/>
  <c r="N21"/>
  <c r="N39"/>
  <c r="N31"/>
  <c r="N34"/>
  <c r="N9"/>
  <c r="N17"/>
  <c r="N13"/>
  <c r="N5"/>
  <c r="N26"/>
  <c r="N29"/>
  <c r="N25"/>
  <c r="N27"/>
  <c r="N30"/>
  <c r="N36"/>
  <c r="N28"/>
  <c r="N22"/>
  <c r="N18"/>
  <c r="N14"/>
  <c r="N10"/>
  <c r="N6"/>
  <c r="N23"/>
  <c r="N19"/>
  <c r="N15"/>
  <c r="N11"/>
  <c r="N7"/>
  <c r="N24"/>
  <c r="N20"/>
  <c r="N16"/>
  <c r="N12"/>
  <c r="N4"/>
</calcChain>
</file>

<file path=xl/sharedStrings.xml><?xml version="1.0" encoding="utf-8"?>
<sst xmlns="http://schemas.openxmlformats.org/spreadsheetml/2006/main" count="685" uniqueCount="114">
  <si>
    <t>Boom 1</t>
  </si>
  <si>
    <t>Boom 2</t>
  </si>
  <si>
    <t>Boom 3</t>
  </si>
  <si>
    <t>Totaal</t>
  </si>
  <si>
    <t>Aartje van Rooijen</t>
  </si>
  <si>
    <t>Hendrik van Rooijen</t>
  </si>
  <si>
    <t>Henk Buijtendijk</t>
  </si>
  <si>
    <t>Joke Menken</t>
  </si>
  <si>
    <t>Els Tersteeg</t>
  </si>
  <si>
    <t>Harry Tersteeg</t>
  </si>
  <si>
    <t>Bert Thoonsen</t>
  </si>
  <si>
    <t>Marijke van Thienen</t>
  </si>
  <si>
    <t>Thea van Galen</t>
  </si>
  <si>
    <t>Paulien Enkelaar</t>
  </si>
  <si>
    <t>Jos Enkelaar</t>
  </si>
  <si>
    <t xml:space="preserve"> </t>
  </si>
  <si>
    <t>Vleesprijs</t>
  </si>
  <si>
    <t>Worst + wijn</t>
  </si>
  <si>
    <t>Kaas + wijn</t>
  </si>
  <si>
    <t>Worstjes + wijn</t>
  </si>
  <si>
    <t>Stol + wijn</t>
  </si>
  <si>
    <t>Luxe stol</t>
  </si>
  <si>
    <t>Poedelprijs:</t>
  </si>
  <si>
    <t>KERST</t>
  </si>
  <si>
    <t>PASEN</t>
  </si>
  <si>
    <t>Elly van Maurik</t>
  </si>
  <si>
    <t>Ton van Maurik</t>
  </si>
  <si>
    <t>Herman Segers</t>
  </si>
  <si>
    <t>Rob Kilian</t>
  </si>
  <si>
    <t>Wicher Wijcherson</t>
  </si>
  <si>
    <t>Eindstand avond</t>
  </si>
  <si>
    <t>Tineke Buijtendijk</t>
  </si>
  <si>
    <t>KLAVERJAS AVOND 18 OKTOBER 2013</t>
  </si>
  <si>
    <t>KLAVERJAS AVOND 22 NOVEMBER 2013</t>
  </si>
  <si>
    <t>KLAVERJAS AVOND 20 DECEMBER 2013</t>
  </si>
  <si>
    <t>Albert Haagsman</t>
  </si>
  <si>
    <t>F. van Doorn</t>
  </si>
  <si>
    <t>A. van Doorn</t>
  </si>
  <si>
    <t>Eindstand 18-10-2013</t>
  </si>
  <si>
    <t>Eindstand 22-11-2013</t>
  </si>
  <si>
    <t>Jan Haagsman</t>
  </si>
  <si>
    <t>Henk van Schaik</t>
  </si>
  <si>
    <t>Leida van Schaik</t>
  </si>
  <si>
    <t>Cindy van Rooijen</t>
  </si>
  <si>
    <t>Eric Koning</t>
  </si>
  <si>
    <t>Henk Langerak</t>
  </si>
  <si>
    <t>Ria Langerak</t>
  </si>
  <si>
    <t>Jan van Benthem</t>
  </si>
  <si>
    <t>Joke van Benthem</t>
  </si>
  <si>
    <t>Peter Saurens</t>
  </si>
  <si>
    <t>Henk van Thienen</t>
  </si>
  <si>
    <t>Adrie van Doorn</t>
  </si>
  <si>
    <t>Freek van Doorn</t>
  </si>
  <si>
    <t>Anto Haagsman</t>
  </si>
  <si>
    <t>John van Rooijen</t>
  </si>
  <si>
    <t>Riet Westland-Tersteeg</t>
  </si>
  <si>
    <t>John Jansen</t>
  </si>
  <si>
    <t>Hans van Dongen</t>
  </si>
  <si>
    <t>Frank van Schaik</t>
  </si>
  <si>
    <t>Mario Lenting</t>
  </si>
  <si>
    <t>Kees Knijnenburg</t>
  </si>
  <si>
    <t>Marco Langerak</t>
  </si>
  <si>
    <t>Jan  Haagsman</t>
  </si>
  <si>
    <t>Anton .H.Haagsman</t>
  </si>
  <si>
    <t>Ton Veenis</t>
  </si>
  <si>
    <t>Aatje van Rooijen</t>
  </si>
  <si>
    <t>Ton Venus</t>
  </si>
  <si>
    <t>Karel Kerbusch</t>
  </si>
  <si>
    <t>Coby Wils</t>
  </si>
  <si>
    <t>Frits Wils</t>
  </si>
  <si>
    <t>9e plaats</t>
  </si>
  <si>
    <t>10e plaats</t>
  </si>
  <si>
    <t>11e plaats</t>
  </si>
  <si>
    <t>12e plaats</t>
  </si>
  <si>
    <t>13e plaats</t>
  </si>
  <si>
    <t>14e plaats</t>
  </si>
  <si>
    <t>15e plaats</t>
  </si>
  <si>
    <t>16e plaats</t>
  </si>
  <si>
    <t>17e plaats</t>
  </si>
  <si>
    <t>18e plaats</t>
  </si>
  <si>
    <t>19e plaats</t>
  </si>
  <si>
    <t>20e plaats</t>
  </si>
  <si>
    <t>21e plaats</t>
  </si>
  <si>
    <t>22e plaats</t>
  </si>
  <si>
    <t>23e plaats</t>
  </si>
  <si>
    <t>24e plaats</t>
  </si>
  <si>
    <t>25e plaats</t>
  </si>
  <si>
    <t>26e plaats</t>
  </si>
  <si>
    <t>27e plaats</t>
  </si>
  <si>
    <t>28e plaats</t>
  </si>
  <si>
    <t>29e plaats</t>
  </si>
  <si>
    <t>30e plaats</t>
  </si>
  <si>
    <t>31e plaats</t>
  </si>
  <si>
    <t>32e plaats Poedel</t>
  </si>
  <si>
    <t>1e plaats  PRIJS</t>
  </si>
  <si>
    <t>2e plaats  PRIJS</t>
  </si>
  <si>
    <t>3e plaats  PRIJS</t>
  </si>
  <si>
    <t>4e plaats  PRIJS</t>
  </si>
  <si>
    <t>5e plaats  PRIJS</t>
  </si>
  <si>
    <t>6e plaats  PRIJS</t>
  </si>
  <si>
    <t>7e plaats  PRIJS</t>
  </si>
  <si>
    <t>8e plaats  PRIJS</t>
  </si>
  <si>
    <t>Eindstand 24-1-2014</t>
  </si>
  <si>
    <t>EINDSTAND</t>
  </si>
  <si>
    <t>Eindstand    beste 3    4-4-2014</t>
  </si>
  <si>
    <t>Eindstand  beste 3  20-12-2013</t>
  </si>
  <si>
    <t>Eindstand    Beste 3  7-3-2014</t>
  </si>
  <si>
    <t>HOOGSTE STANDEN 3 GESPEELDE  AVONDEN</t>
  </si>
  <si>
    <t>Eindstand 20-12-2013</t>
  </si>
  <si>
    <t>jos enkelaar</t>
  </si>
  <si>
    <t>cindy van rooijen</t>
  </si>
  <si>
    <t>joke menken</t>
  </si>
  <si>
    <t>paulien enkelaar</t>
  </si>
  <si>
    <t>eric koning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</si>
</sst>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/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0" borderId="0" xfId="0" applyFill="1" applyAlignment="1">
      <alignment horizontal="center"/>
    </xf>
    <xf numFmtId="0" fontId="1" fillId="2" borderId="0" xfId="0" applyFont="1" applyFill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0" fillId="0" borderId="0" xfId="0" applyAlignment="1">
      <alignment horizontal="center" vertical="top" wrapText="1"/>
    </xf>
    <xf numFmtId="0" fontId="0" fillId="2" borderId="0" xfId="0" applyFill="1"/>
    <xf numFmtId="0" fontId="0" fillId="0" borderId="0" xfId="0" applyAlignment="1">
      <alignment horizontal="center" vertical="center"/>
    </xf>
    <xf numFmtId="0" fontId="0" fillId="0" borderId="0" xfId="0" applyFill="1"/>
  </cellXfs>
  <cellStyles count="1">
    <cellStyle name="Standa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7"/>
  <sheetViews>
    <sheetView zoomScaleNormal="100" workbookViewId="0">
      <selection activeCell="R12" sqref="R12"/>
    </sheetView>
  </sheetViews>
  <sheetFormatPr defaultRowHeight="14.4"/>
  <cols>
    <col min="1" max="1" width="9.109375" style="1"/>
    <col min="2" max="2" width="19.33203125" bestFit="1" customWidth="1"/>
    <col min="4" max="7" width="9.109375" style="1"/>
    <col min="9" max="9" width="6.33203125" style="1" customWidth="1"/>
    <col min="12" max="12" width="6.88671875" customWidth="1"/>
  </cols>
  <sheetData>
    <row r="1" spans="1:12">
      <c r="C1" s="27" t="s">
        <v>32</v>
      </c>
      <c r="D1" s="27"/>
      <c r="E1" s="27"/>
      <c r="F1" s="27"/>
      <c r="G1" s="27"/>
    </row>
    <row r="2" spans="1:12">
      <c r="J2" t="s">
        <v>30</v>
      </c>
    </row>
    <row r="3" spans="1:12">
      <c r="D3" s="1" t="s">
        <v>0</v>
      </c>
      <c r="E3" s="1" t="s">
        <v>1</v>
      </c>
      <c r="F3" s="1" t="s">
        <v>2</v>
      </c>
      <c r="G3" s="1" t="s">
        <v>3</v>
      </c>
    </row>
    <row r="4" spans="1:12">
      <c r="A4" s="1">
        <v>1</v>
      </c>
      <c r="B4" t="s">
        <v>4</v>
      </c>
      <c r="D4" s="1">
        <v>1523</v>
      </c>
      <c r="E4" s="1">
        <v>1694</v>
      </c>
      <c r="F4" s="1">
        <v>1494</v>
      </c>
      <c r="G4" s="1">
        <f t="shared" ref="G4:G27" si="0">SUM(D4:F4)</f>
        <v>4711</v>
      </c>
      <c r="I4" s="1">
        <v>1</v>
      </c>
      <c r="J4" t="s">
        <v>12</v>
      </c>
      <c r="L4">
        <v>4867</v>
      </c>
    </row>
    <row r="5" spans="1:12">
      <c r="A5" s="1">
        <v>2</v>
      </c>
      <c r="B5" t="s">
        <v>5</v>
      </c>
      <c r="D5" s="1">
        <v>1577</v>
      </c>
      <c r="E5" s="1">
        <v>1247</v>
      </c>
      <c r="F5" s="1">
        <v>1793</v>
      </c>
      <c r="G5" s="1">
        <f t="shared" si="0"/>
        <v>4617</v>
      </c>
      <c r="I5" s="1">
        <v>2</v>
      </c>
      <c r="J5" t="s">
        <v>10</v>
      </c>
      <c r="L5">
        <v>4773</v>
      </c>
    </row>
    <row r="6" spans="1:12">
      <c r="A6" s="1">
        <v>3</v>
      </c>
      <c r="B6" t="s">
        <v>10</v>
      </c>
      <c r="D6" s="1">
        <v>1495</v>
      </c>
      <c r="E6" s="1">
        <v>1562</v>
      </c>
      <c r="F6" s="1">
        <v>1716</v>
      </c>
      <c r="G6" s="1">
        <f t="shared" si="0"/>
        <v>4773</v>
      </c>
      <c r="I6" s="1">
        <v>3</v>
      </c>
      <c r="J6" t="s">
        <v>27</v>
      </c>
      <c r="L6">
        <v>4747</v>
      </c>
    </row>
    <row r="7" spans="1:12">
      <c r="A7" s="1">
        <v>4</v>
      </c>
      <c r="B7" t="s">
        <v>7</v>
      </c>
      <c r="D7" s="1">
        <v>1552</v>
      </c>
      <c r="E7" s="1">
        <v>1585</v>
      </c>
      <c r="F7" s="1">
        <v>1494</v>
      </c>
      <c r="G7" s="1">
        <f t="shared" si="0"/>
        <v>4631</v>
      </c>
      <c r="I7" s="1">
        <v>4</v>
      </c>
      <c r="J7" t="s">
        <v>8</v>
      </c>
      <c r="L7">
        <v>4718</v>
      </c>
    </row>
    <row r="8" spans="1:12">
      <c r="A8" s="1">
        <v>5</v>
      </c>
      <c r="B8" t="s">
        <v>6</v>
      </c>
      <c r="D8" s="1">
        <v>1289</v>
      </c>
      <c r="E8" s="1">
        <v>1407</v>
      </c>
      <c r="F8" s="1">
        <v>1206</v>
      </c>
      <c r="G8" s="1">
        <f t="shared" si="0"/>
        <v>3902</v>
      </c>
      <c r="I8" s="1">
        <v>5</v>
      </c>
      <c r="J8" t="s">
        <v>4</v>
      </c>
      <c r="L8">
        <v>4711</v>
      </c>
    </row>
    <row r="9" spans="1:12">
      <c r="A9" s="1">
        <v>6</v>
      </c>
      <c r="B9" t="s">
        <v>31</v>
      </c>
      <c r="D9" s="6">
        <v>1500</v>
      </c>
      <c r="E9" s="6">
        <v>1500</v>
      </c>
      <c r="F9" s="6">
        <v>1500</v>
      </c>
      <c r="G9" s="6">
        <f t="shared" si="0"/>
        <v>4500</v>
      </c>
      <c r="I9" s="1">
        <v>6</v>
      </c>
      <c r="J9" t="s">
        <v>28</v>
      </c>
      <c r="L9">
        <v>4669</v>
      </c>
    </row>
    <row r="10" spans="1:12">
      <c r="A10" s="1">
        <v>7</v>
      </c>
      <c r="B10" t="s">
        <v>13</v>
      </c>
      <c r="D10" s="1">
        <v>1340</v>
      </c>
      <c r="E10" s="1">
        <v>1562</v>
      </c>
      <c r="F10" s="1">
        <v>1206</v>
      </c>
      <c r="G10" s="1">
        <f t="shared" si="0"/>
        <v>4108</v>
      </c>
      <c r="I10" s="1">
        <v>7</v>
      </c>
      <c r="J10" t="s">
        <v>7</v>
      </c>
      <c r="L10">
        <v>4631</v>
      </c>
    </row>
    <row r="11" spans="1:12">
      <c r="A11" s="1">
        <v>8</v>
      </c>
      <c r="B11" t="s">
        <v>14</v>
      </c>
      <c r="D11" s="1">
        <v>1238</v>
      </c>
      <c r="E11" s="1">
        <v>1694</v>
      </c>
      <c r="F11" s="1">
        <v>1604</v>
      </c>
      <c r="G11" s="1">
        <f t="shared" si="0"/>
        <v>4536</v>
      </c>
      <c r="I11" s="1">
        <v>8</v>
      </c>
      <c r="J11" t="s">
        <v>5</v>
      </c>
      <c r="L11">
        <v>4617</v>
      </c>
    </row>
    <row r="12" spans="1:12">
      <c r="A12" s="1">
        <v>9</v>
      </c>
      <c r="B12" t="s">
        <v>8</v>
      </c>
      <c r="D12" s="1">
        <v>1495</v>
      </c>
      <c r="E12" s="1">
        <v>1430</v>
      </c>
      <c r="F12" s="1">
        <v>1793</v>
      </c>
      <c r="G12" s="1">
        <f t="shared" si="0"/>
        <v>4718</v>
      </c>
      <c r="I12" s="1">
        <v>9</v>
      </c>
      <c r="J12" t="s">
        <v>28</v>
      </c>
      <c r="L12">
        <v>4580</v>
      </c>
    </row>
    <row r="13" spans="1:12">
      <c r="A13" s="1">
        <v>10</v>
      </c>
      <c r="B13" t="s">
        <v>9</v>
      </c>
      <c r="D13" s="1">
        <v>1340</v>
      </c>
      <c r="E13" s="1">
        <v>1068</v>
      </c>
      <c r="F13" s="1">
        <v>1604</v>
      </c>
      <c r="G13" s="1">
        <f t="shared" si="0"/>
        <v>4012</v>
      </c>
      <c r="I13" s="1">
        <v>10</v>
      </c>
      <c r="J13" t="s">
        <v>14</v>
      </c>
      <c r="L13">
        <v>4536</v>
      </c>
    </row>
    <row r="14" spans="1:12">
      <c r="A14" s="1">
        <v>11</v>
      </c>
      <c r="B14" t="s">
        <v>11</v>
      </c>
      <c r="D14" s="1">
        <v>1552</v>
      </c>
      <c r="E14" s="1">
        <v>1407</v>
      </c>
      <c r="F14" s="1">
        <v>1069</v>
      </c>
      <c r="G14" s="1">
        <f t="shared" si="0"/>
        <v>4028</v>
      </c>
      <c r="I14" s="1">
        <v>11</v>
      </c>
      <c r="J14" t="s">
        <v>13</v>
      </c>
      <c r="L14">
        <v>4108</v>
      </c>
    </row>
    <row r="15" spans="1:12">
      <c r="A15" s="1">
        <v>12</v>
      </c>
      <c r="B15" t="s">
        <v>12</v>
      </c>
      <c r="D15" s="1">
        <v>1704</v>
      </c>
      <c r="E15" s="1">
        <v>1705</v>
      </c>
      <c r="F15" s="1">
        <v>1458</v>
      </c>
      <c r="G15" s="1">
        <f t="shared" si="0"/>
        <v>4867</v>
      </c>
      <c r="I15" s="1">
        <v>12</v>
      </c>
      <c r="J15" t="s">
        <v>11</v>
      </c>
      <c r="L15">
        <v>4028</v>
      </c>
    </row>
    <row r="16" spans="1:12">
      <c r="A16" s="1">
        <v>13</v>
      </c>
      <c r="B16" t="s">
        <v>27</v>
      </c>
      <c r="D16" s="1">
        <v>1704</v>
      </c>
      <c r="E16" s="1">
        <v>1585</v>
      </c>
      <c r="F16" s="1">
        <v>1458</v>
      </c>
      <c r="G16" s="1">
        <f t="shared" si="0"/>
        <v>4747</v>
      </c>
      <c r="I16" s="1">
        <v>13</v>
      </c>
      <c r="J16" t="s">
        <v>9</v>
      </c>
      <c r="L16">
        <v>4012</v>
      </c>
    </row>
    <row r="17" spans="1:12">
      <c r="A17" s="1">
        <v>14</v>
      </c>
      <c r="B17" t="s">
        <v>25</v>
      </c>
      <c r="D17" s="1">
        <v>1523</v>
      </c>
      <c r="E17" s="1">
        <v>1430</v>
      </c>
      <c r="F17" s="1">
        <v>1716</v>
      </c>
      <c r="G17" s="1">
        <f t="shared" si="0"/>
        <v>4669</v>
      </c>
      <c r="I17" s="1">
        <v>14</v>
      </c>
      <c r="J17" t="s">
        <v>6</v>
      </c>
      <c r="L17">
        <v>3902</v>
      </c>
    </row>
    <row r="18" spans="1:12">
      <c r="A18" s="1">
        <v>15</v>
      </c>
      <c r="B18" t="s">
        <v>26</v>
      </c>
      <c r="D18" s="1">
        <v>1238</v>
      </c>
      <c r="E18" s="1">
        <v>1068</v>
      </c>
      <c r="F18" s="1">
        <v>1298</v>
      </c>
      <c r="G18" s="1">
        <f t="shared" si="0"/>
        <v>3604</v>
      </c>
      <c r="I18" s="1">
        <v>15</v>
      </c>
      <c r="J18" t="s">
        <v>29</v>
      </c>
      <c r="L18">
        <v>3605</v>
      </c>
    </row>
    <row r="19" spans="1:12">
      <c r="A19" s="1">
        <v>16</v>
      </c>
      <c r="B19" t="s">
        <v>29</v>
      </c>
      <c r="D19" s="1">
        <v>1289</v>
      </c>
      <c r="E19" s="1">
        <v>1247</v>
      </c>
      <c r="F19" s="1">
        <v>1069</v>
      </c>
      <c r="G19" s="1">
        <f t="shared" si="0"/>
        <v>3605</v>
      </c>
      <c r="I19" s="1">
        <v>16</v>
      </c>
      <c r="J19" t="s">
        <v>26</v>
      </c>
      <c r="L19">
        <v>3604</v>
      </c>
    </row>
    <row r="20" spans="1:12">
      <c r="A20" s="1">
        <v>17</v>
      </c>
      <c r="B20" t="s">
        <v>28</v>
      </c>
      <c r="D20" s="1">
        <v>1577</v>
      </c>
      <c r="E20" s="1">
        <v>1705</v>
      </c>
      <c r="F20" s="1">
        <v>1298</v>
      </c>
      <c r="G20" s="1">
        <f t="shared" si="0"/>
        <v>4580</v>
      </c>
      <c r="I20" s="1">
        <v>17</v>
      </c>
      <c r="J20" t="s">
        <v>31</v>
      </c>
      <c r="L20" s="5">
        <v>4500</v>
      </c>
    </row>
    <row r="21" spans="1:12">
      <c r="A21" s="1">
        <v>18</v>
      </c>
      <c r="G21" s="1">
        <f t="shared" si="0"/>
        <v>0</v>
      </c>
    </row>
    <row r="22" spans="1:12">
      <c r="A22" s="1">
        <v>19</v>
      </c>
      <c r="G22" s="1">
        <f t="shared" si="0"/>
        <v>0</v>
      </c>
    </row>
    <row r="23" spans="1:12">
      <c r="A23" s="1">
        <v>20</v>
      </c>
      <c r="G23" s="1">
        <f t="shared" si="0"/>
        <v>0</v>
      </c>
    </row>
    <row r="24" spans="1:12">
      <c r="A24" s="1">
        <v>21</v>
      </c>
      <c r="G24" s="1">
        <f t="shared" si="0"/>
        <v>0</v>
      </c>
    </row>
    <row r="25" spans="1:12">
      <c r="A25" s="1">
        <v>22</v>
      </c>
      <c r="G25" s="1">
        <f t="shared" si="0"/>
        <v>0</v>
      </c>
    </row>
    <row r="26" spans="1:12">
      <c r="A26" s="1">
        <v>23</v>
      </c>
      <c r="G26" s="1">
        <f t="shared" si="0"/>
        <v>0</v>
      </c>
    </row>
    <row r="27" spans="1:12">
      <c r="A27" s="1">
        <v>24</v>
      </c>
      <c r="G27" s="1">
        <f t="shared" si="0"/>
        <v>0</v>
      </c>
    </row>
  </sheetData>
  <mergeCells count="1">
    <mergeCell ref="C1:G1"/>
  </mergeCells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2:T44"/>
  <sheetViews>
    <sheetView zoomScale="80" zoomScaleNormal="80" workbookViewId="0">
      <selection activeCell="M21" sqref="M21"/>
    </sheetView>
  </sheetViews>
  <sheetFormatPr defaultRowHeight="14.4"/>
  <cols>
    <col min="1" max="1" width="9.33203125" style="1" bestFit="1" customWidth="1"/>
    <col min="2" max="2" width="22.33203125" bestFit="1" customWidth="1"/>
    <col min="3" max="3" width="5.33203125" customWidth="1"/>
    <col min="4" max="4" width="5.44140625" customWidth="1"/>
    <col min="5" max="6" width="12.33203125" style="1" bestFit="1" customWidth="1"/>
    <col min="7" max="7" width="12.6640625" style="1" bestFit="1" customWidth="1"/>
    <col min="8" max="8" width="11.44140625" style="1" bestFit="1" customWidth="1"/>
    <col min="9" max="9" width="10.6640625" style="1" bestFit="1" customWidth="1"/>
    <col min="10" max="10" width="10.88671875" style="1" bestFit="1" customWidth="1"/>
    <col min="11" max="11" width="11.44140625" style="1" bestFit="1" customWidth="1"/>
    <col min="12" max="12" width="11.88671875" style="1" bestFit="1" customWidth="1"/>
    <col min="13" max="13" width="9.109375" style="1"/>
    <col min="14" max="14" width="18.33203125" style="1" bestFit="1" customWidth="1"/>
    <col min="15" max="15" width="9.109375" style="1"/>
    <col min="16" max="16" width="19.33203125" style="1" customWidth="1"/>
    <col min="17" max="17" width="19.33203125" bestFit="1" customWidth="1"/>
    <col min="18" max="18" width="21.44140625" style="24" bestFit="1" customWidth="1"/>
    <col min="19" max="20" width="9.109375" style="1"/>
  </cols>
  <sheetData>
    <row r="2" spans="1:16">
      <c r="G2" s="1" t="s">
        <v>23</v>
      </c>
      <c r="J2" s="1" t="s">
        <v>24</v>
      </c>
    </row>
    <row r="3" spans="1:16" s="1" customFormat="1" ht="43.2">
      <c r="E3" s="2">
        <v>41565</v>
      </c>
      <c r="F3" s="2">
        <v>41600</v>
      </c>
      <c r="G3" s="2">
        <v>41263</v>
      </c>
      <c r="H3" s="2">
        <v>41663</v>
      </c>
      <c r="I3" s="2">
        <v>41705</v>
      </c>
      <c r="J3" s="2">
        <v>41733</v>
      </c>
      <c r="K3" s="2">
        <v>41775</v>
      </c>
      <c r="L3" s="2">
        <v>41810</v>
      </c>
      <c r="M3" s="1" t="s">
        <v>15</v>
      </c>
      <c r="N3" s="1" t="s">
        <v>3</v>
      </c>
      <c r="P3" s="22" t="s">
        <v>107</v>
      </c>
    </row>
    <row r="4" spans="1:16">
      <c r="A4" s="1">
        <v>1</v>
      </c>
      <c r="B4" t="s">
        <v>4</v>
      </c>
      <c r="E4" s="14">
        <f>'18-10-13'!G4</f>
        <v>4711</v>
      </c>
      <c r="F4" s="14">
        <f>'22-11-2013'!H4</f>
        <v>4297</v>
      </c>
      <c r="G4" s="14">
        <f>'Kerst 20-12-2013'!H4</f>
        <v>4656</v>
      </c>
      <c r="H4" s="1">
        <f>' 24-1-2014'!H4</f>
        <v>4282</v>
      </c>
      <c r="I4" s="1">
        <f>'7-3-2014'!H4</f>
        <v>3762</v>
      </c>
      <c r="J4" s="1">
        <f>'PASEN 4-4-2014'!H4</f>
        <v>4139</v>
      </c>
      <c r="K4" s="1">
        <f>' 16-5-2014'!H4</f>
        <v>4336</v>
      </c>
      <c r="L4" s="1">
        <f>'20-6-2014'!H4</f>
        <v>0</v>
      </c>
      <c r="M4"/>
      <c r="N4" s="1">
        <f>SUM(E4,F4,G4,H4,I4,J4,K4,L4)</f>
        <v>30183</v>
      </c>
      <c r="P4" s="1">
        <f>SUM(E4,F4,G4,K4,L4)</f>
        <v>18000</v>
      </c>
    </row>
    <row r="5" spans="1:16">
      <c r="A5" s="1">
        <v>2</v>
      </c>
      <c r="B5" t="s">
        <v>5</v>
      </c>
      <c r="E5" s="16">
        <f>'18-10-13'!G5</f>
        <v>4617</v>
      </c>
      <c r="F5" s="1">
        <f>'22-11-2013'!H5</f>
        <v>3834</v>
      </c>
      <c r="G5" s="15">
        <f>'Kerst 20-12-2013'!H5</f>
        <v>4942</v>
      </c>
      <c r="H5" s="1">
        <f>' 24-1-2014'!H5</f>
        <v>4205</v>
      </c>
      <c r="I5" s="15">
        <f>'7-3-2014'!H5</f>
        <v>4741</v>
      </c>
      <c r="J5" s="14">
        <f>'PASEN 4-4-2014'!H5</f>
        <v>5123</v>
      </c>
      <c r="K5" s="1">
        <f>' 16-5-2014'!H5</f>
        <v>4669</v>
      </c>
      <c r="L5" s="1">
        <f>'20-6-2014'!H5</f>
        <v>0</v>
      </c>
      <c r="M5"/>
      <c r="N5" s="1">
        <f t="shared" ref="N5:N39" si="0">SUM(E5,F5,G5,H5,I5,J5,K5,L5)</f>
        <v>32131</v>
      </c>
      <c r="O5" s="1" t="s">
        <v>15</v>
      </c>
      <c r="P5" s="1">
        <f>SUM(G5,I5,J5,K5,L5)</f>
        <v>19475</v>
      </c>
    </row>
    <row r="6" spans="1:16">
      <c r="A6" s="1">
        <v>3</v>
      </c>
      <c r="B6" t="s">
        <v>10</v>
      </c>
      <c r="E6" s="14">
        <f>'18-10-13'!G6</f>
        <v>4773</v>
      </c>
      <c r="F6" s="14">
        <f>'22-11-2013'!H6</f>
        <v>5472</v>
      </c>
      <c r="G6" s="1">
        <f>'Kerst 20-12-2013'!H6</f>
        <v>4214</v>
      </c>
      <c r="H6" s="14">
        <f>' 24-1-2014'!H6</f>
        <v>5316</v>
      </c>
      <c r="I6" s="1">
        <f>'7-3-2014'!H6</f>
        <v>4361</v>
      </c>
      <c r="J6" s="1">
        <f>'PASEN 4-4-2014'!H6</f>
        <v>4343</v>
      </c>
      <c r="K6" s="1">
        <f>' 16-5-2014'!H6</f>
        <v>4706</v>
      </c>
      <c r="L6" s="1">
        <f>'20-6-2014'!H6</f>
        <v>0</v>
      </c>
      <c r="M6"/>
      <c r="N6" s="1">
        <f t="shared" si="0"/>
        <v>33185</v>
      </c>
      <c r="P6" s="1">
        <f>SUM(E6,F6,H6,K6,L6)</f>
        <v>20267</v>
      </c>
    </row>
    <row r="7" spans="1:16">
      <c r="A7" s="1">
        <v>4</v>
      </c>
      <c r="B7" t="s">
        <v>7</v>
      </c>
      <c r="E7" s="15">
        <f>'18-10-13'!G7</f>
        <v>4631</v>
      </c>
      <c r="F7" s="15">
        <f>'22-11-2013'!H7</f>
        <v>4413</v>
      </c>
      <c r="G7" s="1">
        <f>'Kerst 20-12-2013'!H7</f>
        <v>4203</v>
      </c>
      <c r="H7" s="16">
        <f>' 24-1-2014'!H7</f>
        <v>4283</v>
      </c>
      <c r="I7" s="6">
        <f>'7-3-2014'!H7</f>
        <v>4233</v>
      </c>
      <c r="J7" s="14">
        <f>'PASEN 4-4-2014'!H7</f>
        <v>4417</v>
      </c>
      <c r="K7" s="1">
        <f>' 16-5-2014'!H7</f>
        <v>5053</v>
      </c>
      <c r="L7" s="1">
        <f>'20-6-2014'!H7</f>
        <v>0</v>
      </c>
      <c r="M7"/>
      <c r="N7" s="1">
        <f t="shared" si="0"/>
        <v>31233</v>
      </c>
      <c r="O7" s="1" t="s">
        <v>15</v>
      </c>
      <c r="P7" s="1">
        <f>SUM(E7,F7,J7,K7,L7)</f>
        <v>18514</v>
      </c>
    </row>
    <row r="8" spans="1:16">
      <c r="A8" s="1">
        <v>5</v>
      </c>
      <c r="B8" t="s">
        <v>6</v>
      </c>
      <c r="E8" s="1">
        <f>'18-10-13'!G8</f>
        <v>3902</v>
      </c>
      <c r="F8" s="14">
        <f>'22-11-2013'!H8</f>
        <v>4515</v>
      </c>
      <c r="G8" s="21">
        <f>'Kerst 20-12-2013'!H8</f>
        <v>4500</v>
      </c>
      <c r="H8" s="1">
        <f>' 24-1-2014'!H8</f>
        <v>4481</v>
      </c>
      <c r="I8" s="15">
        <f>'7-3-2014'!H8</f>
        <v>4542</v>
      </c>
      <c r="J8" s="14">
        <f>'PASEN 4-4-2014'!H8</f>
        <v>5237</v>
      </c>
      <c r="K8" s="1">
        <f>' 16-5-2014'!H8</f>
        <v>0</v>
      </c>
      <c r="L8" s="1">
        <f>'20-6-2014'!H8</f>
        <v>0</v>
      </c>
      <c r="M8"/>
      <c r="N8" s="1">
        <f t="shared" si="0"/>
        <v>27177</v>
      </c>
      <c r="P8" s="1">
        <f>SUM(F8,I8,J8,K8,L8,)</f>
        <v>14294</v>
      </c>
    </row>
    <row r="9" spans="1:16">
      <c r="A9" s="1">
        <v>6</v>
      </c>
      <c r="B9" t="s">
        <v>31</v>
      </c>
      <c r="E9" s="17">
        <f>'18-10-13'!G9</f>
        <v>4500</v>
      </c>
      <c r="F9" s="14">
        <f>'22-11-2013'!H9</f>
        <v>3688</v>
      </c>
      <c r="G9" s="1">
        <f>'Kerst 20-12-2013'!H9</f>
        <v>0</v>
      </c>
      <c r="H9" s="1">
        <f>' 24-1-2014'!H9</f>
        <v>0</v>
      </c>
      <c r="I9" s="1">
        <f>'7-3-2014'!H9</f>
        <v>0</v>
      </c>
      <c r="J9" s="14">
        <f>'PASEN 4-4-2014'!H9</f>
        <v>4208</v>
      </c>
      <c r="K9" s="1">
        <f>' 16-5-2014'!H9</f>
        <v>0</v>
      </c>
      <c r="L9" s="1">
        <f>'20-6-2014'!H9</f>
        <v>0</v>
      </c>
      <c r="M9"/>
      <c r="N9" s="1">
        <f t="shared" si="0"/>
        <v>12396</v>
      </c>
      <c r="P9" s="1">
        <f>SUM(E9,F9,J9,K9,L9,)</f>
        <v>12396</v>
      </c>
    </row>
    <row r="10" spans="1:16">
      <c r="A10" s="1">
        <v>7</v>
      </c>
      <c r="B10" t="s">
        <v>13</v>
      </c>
      <c r="E10" s="1">
        <f>'18-10-13'!G10</f>
        <v>4108</v>
      </c>
      <c r="F10" s="1">
        <f>'22-11-2013'!H10</f>
        <v>4686</v>
      </c>
      <c r="G10" s="15">
        <f>'Kerst 20-12-2013'!H10</f>
        <v>4733</v>
      </c>
      <c r="H10" s="15">
        <f>' 24-1-2014'!H10</f>
        <v>4736</v>
      </c>
      <c r="I10" s="15">
        <f>'7-3-2014'!H10</f>
        <v>5127</v>
      </c>
      <c r="J10" s="1">
        <f>'PASEN 4-4-2014'!H10</f>
        <v>4718</v>
      </c>
      <c r="K10" s="1">
        <f>' 16-5-2014'!H10</f>
        <v>5086</v>
      </c>
      <c r="L10" s="1">
        <f>'20-6-2014'!H10</f>
        <v>0</v>
      </c>
      <c r="M10"/>
      <c r="N10" s="1">
        <f t="shared" si="0"/>
        <v>33194</v>
      </c>
      <c r="P10" s="1">
        <f>SUM(G10,H10,I10,K10,L10,)</f>
        <v>19682</v>
      </c>
    </row>
    <row r="11" spans="1:16">
      <c r="A11" s="1">
        <v>8</v>
      </c>
      <c r="B11" t="s">
        <v>14</v>
      </c>
      <c r="E11" s="14">
        <f>'18-10-13'!G11</f>
        <v>4536</v>
      </c>
      <c r="F11" s="14">
        <f>'22-11-2013'!H11</f>
        <v>5079</v>
      </c>
      <c r="G11" s="1">
        <f>'Kerst 20-12-2013'!H11</f>
        <v>4084</v>
      </c>
      <c r="H11" s="14">
        <f>' 24-1-2014'!H11</f>
        <v>4652</v>
      </c>
      <c r="I11" s="1">
        <f>'7-3-2014'!H11</f>
        <v>4462</v>
      </c>
      <c r="J11" s="1">
        <f>'PASEN 4-4-2014'!H11</f>
        <v>4536</v>
      </c>
      <c r="K11" s="1">
        <f>' 16-5-2014'!H11</f>
        <v>5433</v>
      </c>
      <c r="L11" s="1">
        <f>'20-6-2014'!H11</f>
        <v>0</v>
      </c>
      <c r="M11"/>
      <c r="N11" s="1">
        <f t="shared" si="0"/>
        <v>32782</v>
      </c>
      <c r="O11" s="1" t="s">
        <v>15</v>
      </c>
      <c r="P11" s="1">
        <f>SUM(E11,F11,H11,K11,L11)</f>
        <v>19700</v>
      </c>
    </row>
    <row r="12" spans="1:16">
      <c r="A12" s="1">
        <v>9</v>
      </c>
      <c r="B12" t="s">
        <v>8</v>
      </c>
      <c r="E12" s="15">
        <f>'18-10-13'!G12</f>
        <v>4718</v>
      </c>
      <c r="F12" s="1">
        <f>'22-11-2013'!H12</f>
        <v>4616</v>
      </c>
      <c r="G12" s="1">
        <f>'Kerst 20-12-2013'!H12</f>
        <v>0</v>
      </c>
      <c r="H12" s="15">
        <f>' 24-1-2014'!H12</f>
        <v>5433</v>
      </c>
      <c r="I12" s="15">
        <f>'7-3-2014'!H12</f>
        <v>5371</v>
      </c>
      <c r="J12" s="1">
        <f>'PASEN 4-4-2014'!H12</f>
        <v>4177</v>
      </c>
      <c r="K12" s="1">
        <f>' 16-5-2014'!H12</f>
        <v>4244</v>
      </c>
      <c r="L12" s="1">
        <f>'20-6-2014'!H12</f>
        <v>0</v>
      </c>
      <c r="M12"/>
      <c r="N12" s="1">
        <f t="shared" si="0"/>
        <v>28559</v>
      </c>
      <c r="P12" s="1">
        <f>SUM(E12,H12,I12,K12,L12)</f>
        <v>19766</v>
      </c>
    </row>
    <row r="13" spans="1:16">
      <c r="A13" s="1">
        <v>10</v>
      </c>
      <c r="B13" t="s">
        <v>9</v>
      </c>
      <c r="E13" s="1">
        <f>'18-10-13'!G13</f>
        <v>4012</v>
      </c>
      <c r="F13" s="16">
        <f>'22-11-2013'!H13</f>
        <v>4311</v>
      </c>
      <c r="G13" s="1">
        <f>'Kerst 20-12-2013'!H13</f>
        <v>0</v>
      </c>
      <c r="H13" s="14">
        <f>' 24-1-2014'!H13</f>
        <v>5154</v>
      </c>
      <c r="I13" s="14">
        <f>'7-3-2014'!H13</f>
        <v>4531</v>
      </c>
      <c r="J13" s="14">
        <f>'PASEN 4-4-2014'!H13</f>
        <v>4387</v>
      </c>
      <c r="K13" s="1">
        <f>' 16-5-2014'!H13</f>
        <v>4245</v>
      </c>
      <c r="L13" s="1">
        <f>'20-6-2014'!H13</f>
        <v>0</v>
      </c>
      <c r="M13"/>
      <c r="N13" s="1">
        <f t="shared" si="0"/>
        <v>26640</v>
      </c>
      <c r="O13" s="1" t="s">
        <v>15</v>
      </c>
      <c r="P13" s="1">
        <f>SUM(H13,I13,J13,K13,L13)</f>
        <v>18317</v>
      </c>
    </row>
    <row r="14" spans="1:16">
      <c r="A14" s="1">
        <v>11</v>
      </c>
      <c r="B14" t="s">
        <v>11</v>
      </c>
      <c r="E14" s="1">
        <f>'18-10-13'!G14</f>
        <v>4028</v>
      </c>
      <c r="F14" s="1">
        <f>'22-11-2013'!H14</f>
        <v>4017</v>
      </c>
      <c r="G14" s="16">
        <f>'Kerst 20-12-2013'!H14</f>
        <v>4396</v>
      </c>
      <c r="H14" s="15">
        <f>' 24-1-2014'!H14</f>
        <v>4951</v>
      </c>
      <c r="I14" s="15">
        <f>'7-3-2014'!H14</f>
        <v>4754</v>
      </c>
      <c r="J14" s="14">
        <f>'PASEN 4-4-2014'!H14</f>
        <v>4988</v>
      </c>
      <c r="K14" s="1">
        <f>' 16-5-2014'!H14</f>
        <v>4580</v>
      </c>
      <c r="L14" s="1">
        <f>'20-6-2014'!H14</f>
        <v>0</v>
      </c>
      <c r="M14"/>
      <c r="N14" s="1">
        <f t="shared" si="0"/>
        <v>31714</v>
      </c>
      <c r="P14" s="1">
        <f>SUM(H14,I14,J14,K14,L14)</f>
        <v>19273</v>
      </c>
    </row>
    <row r="15" spans="1:16">
      <c r="A15" s="1">
        <v>12</v>
      </c>
      <c r="B15" t="s">
        <v>12</v>
      </c>
      <c r="E15" s="14">
        <f>'18-10-13'!G15</f>
        <v>4867</v>
      </c>
      <c r="F15" s="14">
        <f>'22-11-2013'!H15</f>
        <v>4800</v>
      </c>
      <c r="G15" s="14">
        <f>'Kerst 20-12-2013'!H15</f>
        <v>5290</v>
      </c>
      <c r="H15" s="1">
        <f>' 24-1-2014'!H15</f>
        <v>4033</v>
      </c>
      <c r="I15" s="1">
        <f>'7-3-2014'!H15</f>
        <v>4565</v>
      </c>
      <c r="J15" s="1">
        <f>'PASEN 4-4-2014'!H15</f>
        <v>3875</v>
      </c>
      <c r="K15" s="1">
        <f>' 16-5-2014'!H15</f>
        <v>4772</v>
      </c>
      <c r="L15" s="1">
        <f>'20-6-2014'!H15</f>
        <v>0</v>
      </c>
      <c r="M15"/>
      <c r="N15" s="1">
        <f t="shared" si="0"/>
        <v>32202</v>
      </c>
      <c r="O15" s="1" t="s">
        <v>15</v>
      </c>
      <c r="P15" s="1">
        <f>SUM(E15,F15,G15,K15,L15,)</f>
        <v>19729</v>
      </c>
    </row>
    <row r="16" spans="1:16">
      <c r="A16" s="1">
        <v>13</v>
      </c>
      <c r="B16" t="s">
        <v>27</v>
      </c>
      <c r="E16" s="15">
        <f>'18-10-13'!G16</f>
        <v>4747</v>
      </c>
      <c r="F16" s="1">
        <f>'22-11-2013'!H16</f>
        <v>3930</v>
      </c>
      <c r="G16" s="15">
        <f>'Kerst 20-12-2013'!H16</f>
        <v>4510</v>
      </c>
      <c r="H16" s="1">
        <f>' 24-1-2014'!H16</f>
        <v>3731</v>
      </c>
      <c r="I16" s="16">
        <f>'7-3-2014'!H16</f>
        <v>4229</v>
      </c>
      <c r="J16" s="14">
        <f>'PASEN 4-4-2014'!H16</f>
        <v>5209</v>
      </c>
      <c r="K16" s="1">
        <f>' 16-5-2014'!H16</f>
        <v>3962</v>
      </c>
      <c r="L16" s="1">
        <f>'20-6-2014'!H16</f>
        <v>0</v>
      </c>
      <c r="M16"/>
      <c r="N16" s="1">
        <f t="shared" si="0"/>
        <v>30318</v>
      </c>
      <c r="P16" s="1">
        <f>SUM(E16,G16,J16,K16,L16)</f>
        <v>18428</v>
      </c>
    </row>
    <row r="17" spans="1:16">
      <c r="A17" s="1">
        <v>14</v>
      </c>
      <c r="B17" t="s">
        <v>25</v>
      </c>
      <c r="E17" s="14">
        <f>'18-10-13'!G17</f>
        <v>4669</v>
      </c>
      <c r="F17" s="1">
        <f>'22-11-2013'!H17</f>
        <v>0</v>
      </c>
      <c r="G17" s="14">
        <f>'Kerst 20-12-2013'!H17</f>
        <v>4377</v>
      </c>
      <c r="H17" s="1">
        <f>' 24-1-2014'!H17</f>
        <v>4151</v>
      </c>
      <c r="I17" s="21">
        <f>'7-3-2014'!H17</f>
        <v>4341</v>
      </c>
      <c r="J17" s="14">
        <f>'PASEN 4-4-2014'!H17</f>
        <v>4846</v>
      </c>
      <c r="K17" s="1">
        <f>' 16-5-2014'!H17</f>
        <v>0</v>
      </c>
      <c r="L17" s="1">
        <f>'20-6-2014'!H17</f>
        <v>0</v>
      </c>
      <c r="M17" s="1" t="s">
        <v>15</v>
      </c>
      <c r="N17" s="1">
        <f t="shared" si="0"/>
        <v>22384</v>
      </c>
      <c r="O17" s="1" t="s">
        <v>15</v>
      </c>
      <c r="P17" s="1">
        <f>SUM(E17,G17,J17,K17,L17,)</f>
        <v>13892</v>
      </c>
    </row>
    <row r="18" spans="1:16">
      <c r="A18" s="1">
        <v>15</v>
      </c>
      <c r="B18" t="s">
        <v>26</v>
      </c>
      <c r="E18" s="1">
        <f>'18-10-13'!G18</f>
        <v>3604</v>
      </c>
      <c r="F18" s="1">
        <f>'22-11-2013'!H18</f>
        <v>0</v>
      </c>
      <c r="G18" s="15">
        <f>'Kerst 20-12-2013'!H18</f>
        <v>4319</v>
      </c>
      <c r="H18" s="15">
        <f>' 24-1-2014'!H18</f>
        <v>4284</v>
      </c>
      <c r="I18" s="15">
        <f>'7-3-2014'!H18</f>
        <v>4514</v>
      </c>
      <c r="J18" s="1">
        <f>'PASEN 4-4-2014'!H18</f>
        <v>4231</v>
      </c>
      <c r="K18" s="1">
        <f>' 16-5-2014'!H18</f>
        <v>0</v>
      </c>
      <c r="L18" s="1">
        <f>'20-6-2014'!H18</f>
        <v>0</v>
      </c>
      <c r="M18" s="1" t="s">
        <v>15</v>
      </c>
      <c r="N18" s="1">
        <f t="shared" si="0"/>
        <v>20952</v>
      </c>
      <c r="P18" s="1">
        <f>SUM(G18,H18,I18,K18,L18,)</f>
        <v>13117</v>
      </c>
    </row>
    <row r="19" spans="1:16">
      <c r="A19" s="1">
        <v>16</v>
      </c>
      <c r="B19" t="s">
        <v>29</v>
      </c>
      <c r="E19" s="1">
        <f>'18-10-13'!G19</f>
        <v>3605</v>
      </c>
      <c r="F19" s="1">
        <f>'22-11-2013'!H19</f>
        <v>0</v>
      </c>
      <c r="G19" s="14">
        <f>'Kerst 20-12-2013'!H19</f>
        <v>4815</v>
      </c>
      <c r="H19" s="16">
        <f>' 24-1-2014'!H19</f>
        <v>4316</v>
      </c>
      <c r="I19" s="14">
        <f>'7-3-2014'!H19</f>
        <v>4428</v>
      </c>
      <c r="J19" s="14">
        <f>'PASEN 4-4-2014'!H19</f>
        <v>5348</v>
      </c>
      <c r="K19" s="1">
        <f>' 16-5-2014'!H19</f>
        <v>4230</v>
      </c>
      <c r="L19" s="1">
        <f>'20-6-2014'!H19</f>
        <v>0</v>
      </c>
      <c r="M19" s="1" t="s">
        <v>15</v>
      </c>
      <c r="N19" s="1">
        <f t="shared" si="0"/>
        <v>26742</v>
      </c>
      <c r="P19" s="1">
        <f>SUM(G19,I19,J19,K19,L19,)</f>
        <v>18821</v>
      </c>
    </row>
    <row r="20" spans="1:16">
      <c r="A20" s="1">
        <v>17</v>
      </c>
      <c r="B20" t="s">
        <v>28</v>
      </c>
      <c r="E20" s="15">
        <f>'18-10-13'!G20</f>
        <v>4580</v>
      </c>
      <c r="F20" s="1">
        <f>'22-11-2013'!H20</f>
        <v>4377</v>
      </c>
      <c r="G20" s="15">
        <f>'Kerst 20-12-2013'!H20</f>
        <v>4417</v>
      </c>
      <c r="H20" s="1">
        <f>' 24-1-2014'!H20</f>
        <v>0</v>
      </c>
      <c r="I20" s="15">
        <f>'7-3-2014'!H20</f>
        <v>4509</v>
      </c>
      <c r="J20" s="1">
        <f>'PASEN 4-4-2014'!H20</f>
        <v>4078</v>
      </c>
      <c r="K20" s="1">
        <f>' 16-5-2014'!H20</f>
        <v>4621</v>
      </c>
      <c r="L20" s="1">
        <f>'20-6-2014'!H20</f>
        <v>0</v>
      </c>
      <c r="M20" s="1" t="s">
        <v>15</v>
      </c>
      <c r="N20" s="1">
        <f t="shared" si="0"/>
        <v>26582</v>
      </c>
      <c r="P20" s="1">
        <f>SUM(E20,G20,I20,K20,L20,)</f>
        <v>18127</v>
      </c>
    </row>
    <row r="21" spans="1:16">
      <c r="A21" s="1">
        <v>18</v>
      </c>
      <c r="B21" t="s">
        <v>58</v>
      </c>
      <c r="E21" s="1">
        <f>'18-10-13'!G21</f>
        <v>0</v>
      </c>
      <c r="F21" s="1">
        <f>'22-11-2013'!H21</f>
        <v>5327</v>
      </c>
      <c r="G21" s="1">
        <f>'Kerst 20-12-2013'!H21</f>
        <v>0</v>
      </c>
      <c r="H21" s="1">
        <f>' 24-1-2014'!H21</f>
        <v>0</v>
      </c>
      <c r="I21" s="1">
        <f>'7-3-2014'!H21</f>
        <v>0</v>
      </c>
      <c r="J21" s="1">
        <f>'PASEN 4-4-2014'!H21</f>
        <v>0</v>
      </c>
      <c r="K21" s="1">
        <f>' 16-5-2014'!H21</f>
        <v>0</v>
      </c>
      <c r="L21" s="1">
        <f>'20-6-2014'!H21</f>
        <v>0</v>
      </c>
      <c r="M21" s="1" t="s">
        <v>15</v>
      </c>
      <c r="N21" s="1">
        <f t="shared" si="0"/>
        <v>5327</v>
      </c>
    </row>
    <row r="22" spans="1:16">
      <c r="A22" s="1">
        <v>19</v>
      </c>
      <c r="B22" t="s">
        <v>35</v>
      </c>
      <c r="E22" s="1">
        <f>'18-10-13'!G22</f>
        <v>0</v>
      </c>
      <c r="F22" s="16">
        <f>'22-11-2013'!H22</f>
        <v>4153</v>
      </c>
      <c r="G22" s="14">
        <f>'Kerst 20-12-2013'!H22</f>
        <v>4917</v>
      </c>
      <c r="H22" s="14">
        <f>' 24-1-2014'!H22</f>
        <v>4674</v>
      </c>
      <c r="I22" s="1">
        <f>'7-3-2014'!H22</f>
        <v>0</v>
      </c>
      <c r="J22" s="14">
        <f>'PASEN 4-4-2014'!H22</f>
        <v>4487</v>
      </c>
      <c r="K22" s="1">
        <f>' 16-5-2014'!H22</f>
        <v>4677</v>
      </c>
      <c r="L22" s="1">
        <f>'20-6-2014'!H22</f>
        <v>0</v>
      </c>
      <c r="M22" s="1" t="s">
        <v>15</v>
      </c>
      <c r="N22" s="1">
        <f t="shared" si="0"/>
        <v>22908</v>
      </c>
      <c r="O22" s="1" t="s">
        <v>15</v>
      </c>
      <c r="P22" s="1">
        <f>SUM(G22,H22,I22,J22,K22,L22,)</f>
        <v>18755</v>
      </c>
    </row>
    <row r="23" spans="1:16">
      <c r="A23" s="1">
        <v>20</v>
      </c>
      <c r="B23" t="s">
        <v>62</v>
      </c>
      <c r="E23" s="1">
        <f>'18-10-13'!G23</f>
        <v>0</v>
      </c>
      <c r="F23" s="15">
        <f>'22-11-2013'!H23</f>
        <v>4497</v>
      </c>
      <c r="G23" s="15">
        <f>'Kerst 20-12-2013'!H23</f>
        <v>4347</v>
      </c>
      <c r="H23" s="15">
        <f>' 24-1-2014'!H23</f>
        <v>5041</v>
      </c>
      <c r="I23" s="1">
        <f>'7-3-2014'!H23</f>
        <v>0</v>
      </c>
      <c r="J23" s="1">
        <f>'PASEN 4-4-2014'!H23</f>
        <v>3647</v>
      </c>
      <c r="K23" s="1">
        <f>' 16-5-2014'!H23</f>
        <v>0</v>
      </c>
      <c r="L23" s="1">
        <f>'20-6-2014'!H23</f>
        <v>0</v>
      </c>
      <c r="M23" s="1" t="s">
        <v>15</v>
      </c>
      <c r="N23" s="1">
        <f t="shared" si="0"/>
        <v>17532</v>
      </c>
      <c r="O23" s="1" t="s">
        <v>15</v>
      </c>
      <c r="P23" s="1">
        <f>SUM(F23,G23,H23,K23,L23,)</f>
        <v>13885</v>
      </c>
    </row>
    <row r="24" spans="1:16">
      <c r="A24" s="1">
        <v>21</v>
      </c>
      <c r="B24" t="s">
        <v>63</v>
      </c>
      <c r="E24" s="1">
        <f>'18-10-13'!G24</f>
        <v>0</v>
      </c>
      <c r="F24" s="1">
        <f>'22-11-2013'!H24</f>
        <v>4494</v>
      </c>
      <c r="G24" s="1">
        <f>'Kerst 20-12-2013'!H24</f>
        <v>0</v>
      </c>
      <c r="H24" s="1">
        <f>' 24-1-2014'!H24</f>
        <v>5185</v>
      </c>
      <c r="I24" s="1">
        <f>'7-3-2014'!H24</f>
        <v>0</v>
      </c>
      <c r="J24" s="1">
        <f>'PASEN 4-4-2014'!H24</f>
        <v>0</v>
      </c>
      <c r="K24" s="1">
        <f>' 16-5-2014'!H24</f>
        <v>0</v>
      </c>
      <c r="L24" s="1">
        <f>'20-6-2014'!H24</f>
        <v>0</v>
      </c>
      <c r="M24" s="1" t="s">
        <v>15</v>
      </c>
      <c r="N24" s="1">
        <f t="shared" si="0"/>
        <v>9679</v>
      </c>
    </row>
    <row r="25" spans="1:16">
      <c r="A25" s="1">
        <v>22</v>
      </c>
      <c r="B25" t="s">
        <v>52</v>
      </c>
      <c r="E25" s="1">
        <f>'18-10-13'!G25</f>
        <v>0</v>
      </c>
      <c r="F25" s="14">
        <f>'22-11-2013'!H25</f>
        <v>4231</v>
      </c>
      <c r="G25" s="14">
        <f>'Kerst 20-12-2013'!H25</f>
        <v>4567</v>
      </c>
      <c r="H25" s="14">
        <f>' 24-1-2014'!H25</f>
        <v>4474</v>
      </c>
      <c r="I25" s="1">
        <f>'7-3-2014'!H25</f>
        <v>3749</v>
      </c>
      <c r="J25" s="1">
        <f>'PASEN 4-4-2014'!H25</f>
        <v>3759</v>
      </c>
      <c r="K25" s="1">
        <f>' 16-5-2014'!H25</f>
        <v>3408</v>
      </c>
      <c r="L25" s="1">
        <f>'20-6-2014'!H25</f>
        <v>0</v>
      </c>
      <c r="N25" s="1">
        <f t="shared" si="0"/>
        <v>24188</v>
      </c>
      <c r="P25" s="1">
        <f>SUM(F25,G25,H25,K25,L25,)</f>
        <v>16680</v>
      </c>
    </row>
    <row r="26" spans="1:16">
      <c r="A26" s="1">
        <v>23</v>
      </c>
      <c r="B26" t="s">
        <v>51</v>
      </c>
      <c r="E26" s="1">
        <f>'18-10-13'!G26</f>
        <v>0</v>
      </c>
      <c r="F26" s="15">
        <f>'22-11-2013'!H26</f>
        <v>4522</v>
      </c>
      <c r="G26" s="15">
        <f>'Kerst 20-12-2013'!H26</f>
        <v>4224</v>
      </c>
      <c r="H26" s="16">
        <f>' 24-1-2014'!H26</f>
        <v>3665</v>
      </c>
      <c r="I26" s="16">
        <f>'7-3-2014'!H26</f>
        <v>4075</v>
      </c>
      <c r="J26" s="15">
        <f>'PASEN 4-4-2014'!H26</f>
        <v>4791</v>
      </c>
      <c r="K26" s="1">
        <f>' 16-5-2014'!H26</f>
        <v>4359</v>
      </c>
      <c r="L26" s="1">
        <f>'20-6-2014'!H26</f>
        <v>0</v>
      </c>
      <c r="N26" s="1">
        <f t="shared" si="0"/>
        <v>25636</v>
      </c>
      <c r="P26" s="1">
        <f>SUM(F26,G26,J26,K26,L26,)</f>
        <v>17896</v>
      </c>
    </row>
    <row r="27" spans="1:16">
      <c r="A27" s="1">
        <v>24</v>
      </c>
      <c r="B27" t="s">
        <v>66</v>
      </c>
      <c r="E27" s="1">
        <f>'18-10-13'!G27</f>
        <v>0</v>
      </c>
      <c r="F27" s="1">
        <f>'22-11-2013'!H27</f>
        <v>0</v>
      </c>
      <c r="G27" s="15">
        <f>'Kerst 20-12-2013'!H27</f>
        <v>4313</v>
      </c>
      <c r="H27" s="15">
        <f>' 24-1-2014'!H27</f>
        <v>4378</v>
      </c>
      <c r="I27" s="1">
        <f>'7-3-2014'!H27</f>
        <v>0</v>
      </c>
      <c r="J27" s="15">
        <f>'PASEN 4-4-2014'!H27</f>
        <v>4608</v>
      </c>
      <c r="K27" s="1">
        <f>' 16-5-2014'!H27</f>
        <v>0</v>
      </c>
      <c r="L27" s="1">
        <f>'20-6-2014'!H27</f>
        <v>0</v>
      </c>
      <c r="N27" s="1">
        <f t="shared" si="0"/>
        <v>13299</v>
      </c>
      <c r="P27" s="1">
        <f>SUM(H27,G27,J27,K27,L27,)</f>
        <v>13299</v>
      </c>
    </row>
    <row r="28" spans="1:16">
      <c r="A28" s="1">
        <v>25</v>
      </c>
      <c r="B28" t="s">
        <v>50</v>
      </c>
      <c r="E28" s="1">
        <f>'18-10-13'!G28</f>
        <v>0</v>
      </c>
      <c r="F28" s="1">
        <f>'22-11-2013'!H28</f>
        <v>0</v>
      </c>
      <c r="G28" s="14">
        <f>'Kerst 20-12-2013'!H28</f>
        <v>4407</v>
      </c>
      <c r="H28" s="16">
        <f>' 24-1-2014'!H28</f>
        <v>3969</v>
      </c>
      <c r="I28" s="14">
        <f>'7-3-2014'!H28</f>
        <v>4951</v>
      </c>
      <c r="J28" s="14">
        <f>'PASEN 4-4-2014'!H28</f>
        <v>4669</v>
      </c>
      <c r="K28" s="1">
        <f>' 16-5-2014'!H28</f>
        <v>0</v>
      </c>
      <c r="L28" s="1">
        <f>'20-6-2014'!H28</f>
        <v>0</v>
      </c>
      <c r="N28" s="1">
        <f t="shared" si="0"/>
        <v>17996</v>
      </c>
      <c r="P28" s="1">
        <f>SUM(E28,F28,G28,I28,J28,K28,L28,)</f>
        <v>14027</v>
      </c>
    </row>
    <row r="29" spans="1:16">
      <c r="A29" s="1">
        <v>26</v>
      </c>
      <c r="B29" t="s">
        <v>44</v>
      </c>
      <c r="E29" s="1">
        <f>'18-10-13'!G29</f>
        <v>0</v>
      </c>
      <c r="F29" s="1">
        <f>'22-11-2013'!H29</f>
        <v>0</v>
      </c>
      <c r="G29" s="15">
        <f>'Kerst 20-12-2013'!H29</f>
        <v>4149</v>
      </c>
      <c r="H29" s="15">
        <f>' 24-1-2014'!H29</f>
        <v>4259</v>
      </c>
      <c r="I29" s="1">
        <f>'7-3-2014'!H29</f>
        <v>0</v>
      </c>
      <c r="J29" s="15">
        <f>'PASEN 4-4-2014'!H29</f>
        <v>4861</v>
      </c>
      <c r="K29" s="1">
        <f>' 16-5-2014'!H29</f>
        <v>3392</v>
      </c>
      <c r="L29" s="1">
        <f>'20-6-2014'!H29</f>
        <v>0</v>
      </c>
      <c r="N29" s="1">
        <f t="shared" si="0"/>
        <v>16661</v>
      </c>
      <c r="P29" s="1">
        <f>SUM(E29,F29,G29,H29,I29,J29,K29,L29,)</f>
        <v>16661</v>
      </c>
    </row>
    <row r="30" spans="1:16">
      <c r="A30" s="1">
        <v>27</v>
      </c>
      <c r="B30" t="s">
        <v>67</v>
      </c>
      <c r="E30" s="1">
        <f>'18-10-13'!G30</f>
        <v>0</v>
      </c>
      <c r="F30" s="1">
        <f>'22-11-2013'!H30</f>
        <v>0</v>
      </c>
      <c r="G30" s="1">
        <f>'Kerst 20-12-2013'!H30</f>
        <v>0</v>
      </c>
      <c r="H30" s="1">
        <f>' 24-1-2014'!H30</f>
        <v>3801</v>
      </c>
      <c r="I30" s="1">
        <f>'7-3-2014'!H30</f>
        <v>0</v>
      </c>
      <c r="J30" s="1">
        <f>'PASEN 4-4-2014'!H30</f>
        <v>0</v>
      </c>
      <c r="K30" s="1">
        <f>' 16-5-2014'!H30</f>
        <v>0</v>
      </c>
      <c r="L30" s="1">
        <f>'20-6-2014'!H30</f>
        <v>0</v>
      </c>
      <c r="N30" s="1">
        <f t="shared" si="0"/>
        <v>3801</v>
      </c>
    </row>
    <row r="31" spans="1:16">
      <c r="A31" s="1">
        <v>28</v>
      </c>
      <c r="B31" t="s">
        <v>45</v>
      </c>
      <c r="E31" s="1">
        <f>'18-10-13'!G31</f>
        <v>0</v>
      </c>
      <c r="F31" s="1">
        <f>'22-11-2013'!H31</f>
        <v>0</v>
      </c>
      <c r="G31" s="1">
        <f>'Kerst 20-12-2013'!H31</f>
        <v>0</v>
      </c>
      <c r="H31" s="1">
        <f>' 24-1-2014'!H31</f>
        <v>0</v>
      </c>
      <c r="I31" s="1">
        <f>'7-3-2014'!H31</f>
        <v>4587</v>
      </c>
      <c r="J31" s="1">
        <f>'PASEN 4-4-2014'!H31</f>
        <v>3941</v>
      </c>
      <c r="K31" s="1">
        <f>' 16-5-2014'!H31</f>
        <v>4562</v>
      </c>
      <c r="L31" s="1">
        <f>'20-6-2014'!H31</f>
        <v>0</v>
      </c>
      <c r="N31" s="1">
        <f t="shared" si="0"/>
        <v>13090</v>
      </c>
    </row>
    <row r="32" spans="1:16">
      <c r="A32" s="1">
        <v>29</v>
      </c>
      <c r="B32" t="s">
        <v>46</v>
      </c>
      <c r="E32" s="1">
        <f>'18-10-13'!G32</f>
        <v>0</v>
      </c>
      <c r="F32" s="1">
        <f>'22-11-2013'!H32</f>
        <v>0</v>
      </c>
      <c r="G32" s="1">
        <f>'Kerst 20-12-2013'!H32</f>
        <v>0</v>
      </c>
      <c r="H32" s="1">
        <f>' 24-1-2014'!H32</f>
        <v>0</v>
      </c>
      <c r="I32" s="6">
        <f>'7-3-2014'!H32</f>
        <v>4576</v>
      </c>
      <c r="J32" s="1">
        <f>'PASEN 4-4-2014'!H32</f>
        <v>3499</v>
      </c>
      <c r="K32" s="1">
        <f>' 16-5-2014'!H32</f>
        <v>4074</v>
      </c>
      <c r="L32" s="1">
        <f>'20-6-2014'!H32</f>
        <v>0</v>
      </c>
      <c r="N32" s="1">
        <f t="shared" si="0"/>
        <v>12149</v>
      </c>
    </row>
    <row r="33" spans="1:14">
      <c r="A33" s="1">
        <v>30</v>
      </c>
      <c r="B33" t="s">
        <v>43</v>
      </c>
      <c r="E33" s="1">
        <f>'18-10-13'!G33</f>
        <v>0</v>
      </c>
      <c r="F33" s="1">
        <f>'22-11-2013'!H33</f>
        <v>0</v>
      </c>
      <c r="G33" s="1">
        <f>'Kerst 20-12-2013'!H33</f>
        <v>0</v>
      </c>
      <c r="H33" s="1">
        <f>' 24-1-2014'!H33</f>
        <v>0</v>
      </c>
      <c r="I33" s="1">
        <f>'7-3-2014'!H33</f>
        <v>0</v>
      </c>
      <c r="J33" s="1">
        <f>'PASEN 4-4-2014'!H33</f>
        <v>4723</v>
      </c>
      <c r="K33" s="1">
        <f>' 16-5-2014'!H33</f>
        <v>5157</v>
      </c>
      <c r="L33" s="1">
        <f>'20-6-2014'!H33</f>
        <v>0</v>
      </c>
      <c r="N33" s="1">
        <f t="shared" si="0"/>
        <v>9880</v>
      </c>
    </row>
    <row r="34" spans="1:14">
      <c r="A34" s="1">
        <v>31</v>
      </c>
      <c r="B34" t="s">
        <v>54</v>
      </c>
      <c r="E34" s="1">
        <f>'18-10-13'!G34</f>
        <v>0</v>
      </c>
      <c r="F34" s="1">
        <f>'22-11-2013'!H34</f>
        <v>0</v>
      </c>
      <c r="G34" s="1">
        <f>'Kerst 20-12-2013'!H34</f>
        <v>0</v>
      </c>
      <c r="H34" s="1">
        <f>' 24-1-2014'!H34</f>
        <v>0</v>
      </c>
      <c r="I34" s="1">
        <f>'7-3-2014'!H34</f>
        <v>0</v>
      </c>
      <c r="J34" s="1">
        <f>'PASEN 4-4-2014'!H34</f>
        <v>4888</v>
      </c>
      <c r="K34" s="1">
        <f>' 16-5-2014'!H34</f>
        <v>0</v>
      </c>
      <c r="L34" s="1">
        <f>'20-6-2014'!H34</f>
        <v>0</v>
      </c>
      <c r="N34" s="1">
        <f t="shared" si="0"/>
        <v>4888</v>
      </c>
    </row>
    <row r="35" spans="1:14">
      <c r="A35" s="1">
        <v>32</v>
      </c>
      <c r="B35" t="s">
        <v>42</v>
      </c>
      <c r="E35" s="1">
        <f>'18-10-13'!G35</f>
        <v>0</v>
      </c>
      <c r="F35" s="1">
        <f>'22-11-2013'!H35</f>
        <v>0</v>
      </c>
      <c r="G35" s="1">
        <f>'Kerst 20-12-2013'!H35</f>
        <v>0</v>
      </c>
      <c r="H35" s="1">
        <f>' 24-1-2014'!H35</f>
        <v>0</v>
      </c>
      <c r="I35" s="1">
        <f>'7-3-2014'!H35</f>
        <v>0</v>
      </c>
      <c r="J35" s="1">
        <f>'PASEN 4-4-2014'!H36</f>
        <v>4513</v>
      </c>
      <c r="K35" s="1">
        <f>' 16-5-2014'!H35</f>
        <v>0</v>
      </c>
      <c r="L35" s="1">
        <f>'20-6-2014'!H35</f>
        <v>0</v>
      </c>
      <c r="N35" s="1">
        <f t="shared" si="0"/>
        <v>4513</v>
      </c>
    </row>
    <row r="36" spans="1:14">
      <c r="A36" s="1">
        <v>33</v>
      </c>
      <c r="B36" t="s">
        <v>41</v>
      </c>
      <c r="E36" s="1">
        <f>'18-10-13'!G36</f>
        <v>0</v>
      </c>
      <c r="F36" s="1">
        <f>'22-11-2013'!H36</f>
        <v>0</v>
      </c>
      <c r="G36" s="1">
        <f>'Kerst 20-12-2013'!H36</f>
        <v>0</v>
      </c>
      <c r="H36" s="1">
        <f>' 24-1-2014'!H36</f>
        <v>0</v>
      </c>
      <c r="I36" s="1">
        <f>'7-3-2014'!H36</f>
        <v>0</v>
      </c>
      <c r="J36" s="1">
        <f>'PASEN 4-4-2014'!H37</f>
        <v>3941</v>
      </c>
      <c r="K36" s="1">
        <f>' 16-5-2014'!H36</f>
        <v>0</v>
      </c>
      <c r="L36" s="1">
        <f>'20-6-2014'!H36</f>
        <v>0</v>
      </c>
      <c r="N36" s="1">
        <f t="shared" si="0"/>
        <v>3941</v>
      </c>
    </row>
    <row r="37" spans="1:14">
      <c r="A37" s="1">
        <v>34</v>
      </c>
      <c r="B37" t="s">
        <v>68</v>
      </c>
      <c r="E37" s="1">
        <f>'18-10-13'!G37</f>
        <v>0</v>
      </c>
      <c r="F37" s="1">
        <f>'22-11-2013'!H37</f>
        <v>0</v>
      </c>
      <c r="G37" s="1">
        <f>'Kerst 20-12-2013'!H37</f>
        <v>0</v>
      </c>
      <c r="H37" s="1">
        <f>' 24-1-2014'!H37</f>
        <v>0</v>
      </c>
      <c r="I37" s="1">
        <f>'7-3-2014'!H37</f>
        <v>0</v>
      </c>
      <c r="J37" s="1">
        <f>'PASEN 4-4-2014'!H38</f>
        <v>4438</v>
      </c>
      <c r="K37" s="1">
        <f>' 16-5-2014'!H37</f>
        <v>0</v>
      </c>
      <c r="L37" s="1">
        <f>'20-6-2014'!H37</f>
        <v>0</v>
      </c>
      <c r="N37" s="1">
        <f t="shared" si="0"/>
        <v>4438</v>
      </c>
    </row>
    <row r="38" spans="1:14">
      <c r="A38" s="1">
        <v>35</v>
      </c>
      <c r="B38" t="s">
        <v>69</v>
      </c>
      <c r="E38" s="1">
        <f>'18-10-13'!G38</f>
        <v>0</v>
      </c>
      <c r="F38" s="1">
        <f>'22-11-2013'!H38</f>
        <v>0</v>
      </c>
      <c r="G38" s="1">
        <f>'Kerst 20-12-2013'!H38</f>
        <v>0</v>
      </c>
      <c r="H38" s="1">
        <f>' 24-1-2014'!H38</f>
        <v>0</v>
      </c>
      <c r="I38" s="1">
        <f>'7-3-2014'!H38</f>
        <v>0</v>
      </c>
      <c r="J38" s="1">
        <f>'PASEN 4-4-2014'!H35</f>
        <v>4555</v>
      </c>
      <c r="K38" s="1">
        <f>' 16-5-2014'!H38</f>
        <v>0</v>
      </c>
      <c r="L38" s="1">
        <f>'20-6-2014'!H38</f>
        <v>0</v>
      </c>
      <c r="N38" s="1">
        <f t="shared" si="0"/>
        <v>4555</v>
      </c>
    </row>
    <row r="39" spans="1:14">
      <c r="A39" s="1">
        <v>36</v>
      </c>
      <c r="E39" s="1">
        <f>'18-10-13'!G39</f>
        <v>0</v>
      </c>
      <c r="F39" s="1">
        <f>'22-11-2013'!H39</f>
        <v>0</v>
      </c>
      <c r="G39" s="1">
        <f>'Kerst 20-12-2013'!H39</f>
        <v>0</v>
      </c>
      <c r="H39" s="1">
        <f>' 24-1-2014'!H39</f>
        <v>0</v>
      </c>
      <c r="I39" s="1">
        <f>'7-3-2014'!H39</f>
        <v>0</v>
      </c>
      <c r="J39" s="1">
        <f>'PASEN 4-4-2014'!H40</f>
        <v>0</v>
      </c>
      <c r="K39" s="1">
        <f>' 16-5-2014'!H39</f>
        <v>0</v>
      </c>
      <c r="L39" s="1">
        <f>'20-6-2014'!H39</f>
        <v>0</v>
      </c>
      <c r="N39" s="1">
        <f t="shared" si="0"/>
        <v>0</v>
      </c>
    </row>
    <row r="44" spans="1:14">
      <c r="G44" s="1" t="s">
        <v>15</v>
      </c>
    </row>
  </sheetData>
  <sortState ref="Q4:R32">
    <sortCondition descending="1" ref="R4:R32"/>
  </sortState>
  <pageMargins left="0.7" right="0.7" top="0.75" bottom="0.75" header="0.3" footer="0.3"/>
  <pageSetup paperSize="9" orientation="portrait" r:id="rId1"/>
  <cellWatches>
    <cellWatch r="L4"/>
  </cellWatches>
</worksheet>
</file>

<file path=xl/worksheets/sheet11.xml><?xml version="1.0" encoding="utf-8"?>
<worksheet xmlns="http://schemas.openxmlformats.org/spreadsheetml/2006/main" xmlns:r="http://schemas.openxmlformats.org/officeDocument/2006/relationships">
  <dimension ref="A1:O38"/>
  <sheetViews>
    <sheetView workbookViewId="0">
      <selection activeCell="M8" sqref="M8"/>
    </sheetView>
  </sheetViews>
  <sheetFormatPr defaultRowHeight="14.4"/>
  <cols>
    <col min="1" max="1" width="19.33203125" bestFit="1" customWidth="1"/>
    <col min="2" max="2" width="3" bestFit="1" customWidth="1"/>
    <col min="3" max="3" width="9.6640625" style="1" customWidth="1"/>
    <col min="4" max="4" width="4.5546875" customWidth="1"/>
    <col min="5" max="5" width="19.33203125" bestFit="1" customWidth="1"/>
    <col min="6" max="6" width="3" bestFit="1" customWidth="1"/>
    <col min="7" max="7" width="6" bestFit="1" customWidth="1"/>
    <col min="8" max="8" width="4.5546875" customWidth="1"/>
    <col min="9" max="9" width="19.33203125" bestFit="1" customWidth="1"/>
    <col min="10" max="10" width="3" bestFit="1" customWidth="1"/>
    <col min="11" max="11" width="6" bestFit="1" customWidth="1"/>
    <col min="13" max="13" width="9.109375" customWidth="1"/>
  </cols>
  <sheetData>
    <row r="1" spans="1:15" ht="28.8">
      <c r="A1" s="23" t="s">
        <v>105</v>
      </c>
      <c r="E1" s="22" t="s">
        <v>106</v>
      </c>
      <c r="I1" s="23" t="s">
        <v>104</v>
      </c>
      <c r="M1" s="25"/>
    </row>
    <row r="2" spans="1:15">
      <c r="I2" t="s">
        <v>15</v>
      </c>
      <c r="M2" s="25"/>
      <c r="N2" s="1"/>
      <c r="O2" s="1"/>
    </row>
    <row r="3" spans="1:15">
      <c r="A3" t="s">
        <v>12</v>
      </c>
      <c r="B3">
        <v>1</v>
      </c>
      <c r="C3" s="1">
        <v>14957</v>
      </c>
      <c r="E3" t="s">
        <v>10</v>
      </c>
      <c r="F3">
        <v>1</v>
      </c>
      <c r="G3" s="1">
        <v>15561</v>
      </c>
      <c r="I3" t="s">
        <v>10</v>
      </c>
      <c r="J3" s="1">
        <v>1</v>
      </c>
      <c r="K3">
        <v>15561</v>
      </c>
      <c r="M3" s="24"/>
      <c r="N3" s="1"/>
      <c r="O3" s="1"/>
    </row>
    <row r="4" spans="1:15">
      <c r="A4" t="s">
        <v>10</v>
      </c>
      <c r="B4">
        <v>2</v>
      </c>
      <c r="C4" s="1">
        <v>14459</v>
      </c>
      <c r="E4" t="s">
        <v>8</v>
      </c>
      <c r="F4">
        <v>2</v>
      </c>
      <c r="G4" s="1">
        <v>15522</v>
      </c>
      <c r="I4" t="s">
        <v>8</v>
      </c>
      <c r="J4" s="1">
        <v>2</v>
      </c>
      <c r="K4">
        <v>15522</v>
      </c>
      <c r="M4" s="24"/>
      <c r="N4" s="1"/>
      <c r="O4" s="1"/>
    </row>
    <row r="5" spans="1:15">
      <c r="A5" t="s">
        <v>14</v>
      </c>
      <c r="B5">
        <v>3</v>
      </c>
      <c r="C5" s="1">
        <v>13699</v>
      </c>
      <c r="E5" t="s">
        <v>12</v>
      </c>
      <c r="F5">
        <v>3</v>
      </c>
      <c r="G5" s="1">
        <v>14957</v>
      </c>
      <c r="I5" t="s">
        <v>12</v>
      </c>
      <c r="J5" s="1">
        <v>3</v>
      </c>
      <c r="K5">
        <v>14957</v>
      </c>
      <c r="M5" s="24"/>
      <c r="N5" s="1"/>
      <c r="O5" s="1"/>
    </row>
    <row r="6" spans="1:15">
      <c r="A6" t="s">
        <v>4</v>
      </c>
      <c r="B6">
        <v>4</v>
      </c>
      <c r="C6" s="1">
        <v>13664</v>
      </c>
      <c r="E6" t="s">
        <v>13</v>
      </c>
      <c r="F6">
        <v>4</v>
      </c>
      <c r="G6" s="1">
        <v>14596</v>
      </c>
      <c r="I6" t="s">
        <v>5</v>
      </c>
      <c r="J6" s="1">
        <v>4</v>
      </c>
      <c r="K6">
        <v>14806</v>
      </c>
      <c r="M6" s="24"/>
      <c r="N6" s="1"/>
      <c r="O6" s="1"/>
    </row>
    <row r="7" spans="1:15">
      <c r="A7" t="s">
        <v>13</v>
      </c>
      <c r="B7">
        <v>5</v>
      </c>
      <c r="C7" s="1">
        <v>13527</v>
      </c>
      <c r="E7" t="s">
        <v>5</v>
      </c>
      <c r="F7">
        <v>5</v>
      </c>
      <c r="G7" s="1">
        <v>14300</v>
      </c>
      <c r="I7" t="s">
        <v>11</v>
      </c>
      <c r="J7" s="1">
        <v>5</v>
      </c>
      <c r="K7">
        <v>14693</v>
      </c>
      <c r="M7" s="24"/>
      <c r="N7" s="1"/>
      <c r="O7" s="1"/>
    </row>
    <row r="8" spans="1:15">
      <c r="A8" t="s">
        <v>5</v>
      </c>
      <c r="B8">
        <v>6</v>
      </c>
      <c r="C8" s="1">
        <v>13393</v>
      </c>
      <c r="E8" t="s">
        <v>14</v>
      </c>
      <c r="F8">
        <v>6</v>
      </c>
      <c r="G8" s="1">
        <v>14267</v>
      </c>
      <c r="I8" t="s">
        <v>13</v>
      </c>
      <c r="J8" s="1">
        <v>6</v>
      </c>
      <c r="K8">
        <v>14596</v>
      </c>
      <c r="M8" s="24"/>
      <c r="N8" s="1"/>
      <c r="O8" s="1"/>
    </row>
    <row r="9" spans="1:15">
      <c r="A9" t="s">
        <v>28</v>
      </c>
      <c r="B9">
        <v>7</v>
      </c>
      <c r="C9" s="1">
        <v>13374</v>
      </c>
      <c r="E9" t="s">
        <v>11</v>
      </c>
      <c r="F9">
        <v>7</v>
      </c>
      <c r="G9" s="1">
        <v>14101</v>
      </c>
      <c r="I9" t="s">
        <v>29</v>
      </c>
      <c r="J9" s="1">
        <v>7</v>
      </c>
      <c r="K9">
        <v>14591</v>
      </c>
      <c r="M9" s="24"/>
      <c r="N9" s="1"/>
      <c r="O9" s="1"/>
    </row>
    <row r="10" spans="1:15">
      <c r="A10" t="s">
        <v>7</v>
      </c>
      <c r="B10">
        <v>8</v>
      </c>
      <c r="C10" s="1">
        <v>13247</v>
      </c>
      <c r="E10" t="s">
        <v>9</v>
      </c>
      <c r="F10">
        <v>8</v>
      </c>
      <c r="G10" s="1">
        <v>13996</v>
      </c>
      <c r="I10" t="s">
        <v>27</v>
      </c>
      <c r="J10" s="1">
        <v>8</v>
      </c>
      <c r="K10">
        <v>14466</v>
      </c>
      <c r="M10" s="24"/>
      <c r="N10" s="1"/>
      <c r="O10" s="1"/>
    </row>
    <row r="11" spans="1:15">
      <c r="A11" t="s">
        <v>27</v>
      </c>
      <c r="B11">
        <v>9</v>
      </c>
      <c r="C11" s="1">
        <v>13187</v>
      </c>
      <c r="E11" t="s">
        <v>62</v>
      </c>
      <c r="F11">
        <v>9</v>
      </c>
      <c r="G11" s="1">
        <v>13885</v>
      </c>
      <c r="I11" t="s">
        <v>6</v>
      </c>
      <c r="J11" s="1">
        <v>9</v>
      </c>
      <c r="K11">
        <v>14294</v>
      </c>
      <c r="M11" s="24"/>
      <c r="N11" s="1"/>
      <c r="O11" s="1"/>
    </row>
    <row r="12" spans="1:15">
      <c r="A12" t="s">
        <v>11</v>
      </c>
      <c r="B12">
        <v>10</v>
      </c>
      <c r="C12" s="1">
        <v>12441</v>
      </c>
      <c r="E12" t="s">
        <v>35</v>
      </c>
      <c r="F12">
        <v>10</v>
      </c>
      <c r="G12" s="1">
        <v>13744</v>
      </c>
      <c r="I12" t="s">
        <v>14</v>
      </c>
      <c r="J12" s="1">
        <v>10</v>
      </c>
      <c r="K12">
        <v>14267</v>
      </c>
      <c r="M12" s="24"/>
      <c r="N12" s="1"/>
      <c r="O12" s="1"/>
    </row>
    <row r="13" spans="1:15">
      <c r="A13" t="s">
        <v>6</v>
      </c>
      <c r="B13">
        <v>11</v>
      </c>
      <c r="C13" s="1">
        <v>12017</v>
      </c>
      <c r="E13" t="s">
        <v>4</v>
      </c>
      <c r="F13">
        <v>11</v>
      </c>
      <c r="G13" s="1">
        <v>13664</v>
      </c>
      <c r="I13" t="s">
        <v>35</v>
      </c>
      <c r="J13" s="1">
        <v>11</v>
      </c>
      <c r="K13">
        <v>14078</v>
      </c>
      <c r="M13" s="24"/>
      <c r="N13" s="1"/>
      <c r="O13" s="1"/>
    </row>
    <row r="14" spans="1:15">
      <c r="A14" t="s">
        <v>8</v>
      </c>
      <c r="B14">
        <v>12</v>
      </c>
      <c r="C14" s="1">
        <v>9334</v>
      </c>
      <c r="E14" t="s">
        <v>29</v>
      </c>
      <c r="F14">
        <v>12</v>
      </c>
      <c r="G14" s="1">
        <v>13559</v>
      </c>
      <c r="I14" t="s">
        <v>9</v>
      </c>
      <c r="J14" s="1">
        <v>12</v>
      </c>
      <c r="K14">
        <v>14072</v>
      </c>
      <c r="M14" s="24"/>
      <c r="N14" s="1"/>
      <c r="O14" s="1"/>
    </row>
    <row r="15" spans="1:15">
      <c r="A15" t="s">
        <v>35</v>
      </c>
      <c r="B15">
        <v>13</v>
      </c>
      <c r="C15" s="1">
        <v>9070</v>
      </c>
      <c r="E15" t="s">
        <v>6</v>
      </c>
      <c r="F15">
        <v>13</v>
      </c>
      <c r="G15" s="1">
        <v>13557</v>
      </c>
      <c r="I15" t="s">
        <v>50</v>
      </c>
      <c r="J15" s="1">
        <v>13</v>
      </c>
      <c r="K15">
        <v>14027</v>
      </c>
      <c r="M15" s="24"/>
      <c r="N15" s="1"/>
      <c r="O15" s="1"/>
    </row>
    <row r="16" spans="1:15">
      <c r="A16" t="s">
        <v>25</v>
      </c>
      <c r="B16">
        <v>14</v>
      </c>
      <c r="C16" s="1">
        <v>9046</v>
      </c>
      <c r="E16" t="s">
        <v>28</v>
      </c>
      <c r="F16">
        <v>14</v>
      </c>
      <c r="G16" s="1">
        <v>13506</v>
      </c>
      <c r="I16" t="s">
        <v>25</v>
      </c>
      <c r="J16" s="1">
        <v>14</v>
      </c>
      <c r="K16">
        <v>13892</v>
      </c>
      <c r="M16" s="24"/>
      <c r="N16" s="1"/>
      <c r="O16" s="1"/>
    </row>
    <row r="17" spans="1:15">
      <c r="A17" t="s">
        <v>62</v>
      </c>
      <c r="B17">
        <v>15</v>
      </c>
      <c r="C17" s="1">
        <v>8844</v>
      </c>
      <c r="E17" t="s">
        <v>27</v>
      </c>
      <c r="F17">
        <v>15</v>
      </c>
      <c r="G17" s="1">
        <v>13486</v>
      </c>
      <c r="I17" t="s">
        <v>62</v>
      </c>
      <c r="J17" s="1">
        <v>15</v>
      </c>
      <c r="K17">
        <v>13885</v>
      </c>
      <c r="M17" s="24"/>
      <c r="N17" s="1"/>
      <c r="O17" s="1"/>
    </row>
    <row r="18" spans="1:15">
      <c r="A18" t="s">
        <v>52</v>
      </c>
      <c r="B18">
        <v>16</v>
      </c>
      <c r="C18" s="1">
        <v>8798</v>
      </c>
      <c r="E18" t="s">
        <v>25</v>
      </c>
      <c r="F18">
        <v>16</v>
      </c>
      <c r="G18" s="1">
        <v>13387</v>
      </c>
      <c r="I18" t="s">
        <v>4</v>
      </c>
      <c r="J18" s="1">
        <v>16</v>
      </c>
      <c r="K18">
        <v>13664</v>
      </c>
      <c r="M18" s="24"/>
      <c r="N18" s="1"/>
      <c r="O18" s="1"/>
    </row>
    <row r="19" spans="1:15">
      <c r="A19" t="s">
        <v>51</v>
      </c>
      <c r="B19">
        <v>17</v>
      </c>
      <c r="C19" s="1">
        <v>8746</v>
      </c>
      <c r="E19" t="s">
        <v>7</v>
      </c>
      <c r="F19">
        <v>17</v>
      </c>
      <c r="G19" s="1">
        <v>13327</v>
      </c>
      <c r="I19" t="s">
        <v>51</v>
      </c>
      <c r="J19" s="1">
        <v>17</v>
      </c>
      <c r="K19">
        <v>13537</v>
      </c>
      <c r="M19" s="24"/>
      <c r="N19" s="1"/>
      <c r="O19" s="1"/>
    </row>
    <row r="20" spans="1:15">
      <c r="A20" t="s">
        <v>29</v>
      </c>
      <c r="B20">
        <v>18</v>
      </c>
      <c r="C20" s="1">
        <v>8420</v>
      </c>
      <c r="E20" t="s">
        <v>50</v>
      </c>
      <c r="F20">
        <v>18</v>
      </c>
      <c r="G20" s="1">
        <v>13327</v>
      </c>
      <c r="I20" t="s">
        <v>28</v>
      </c>
      <c r="J20" s="1">
        <v>18</v>
      </c>
      <c r="K20">
        <v>13506</v>
      </c>
      <c r="M20" s="24"/>
      <c r="N20" s="1"/>
      <c r="O20" s="1"/>
    </row>
    <row r="21" spans="1:15">
      <c r="A21" t="s">
        <v>9</v>
      </c>
      <c r="B21">
        <v>19</v>
      </c>
      <c r="C21" s="1">
        <v>8323</v>
      </c>
      <c r="E21" t="s">
        <v>52</v>
      </c>
      <c r="F21">
        <v>19</v>
      </c>
      <c r="G21" s="1">
        <v>13272</v>
      </c>
      <c r="I21" t="s">
        <v>7</v>
      </c>
      <c r="J21" s="1">
        <v>19</v>
      </c>
      <c r="K21">
        <v>13461</v>
      </c>
      <c r="M21" s="24"/>
      <c r="N21" s="1"/>
      <c r="O21" s="1"/>
    </row>
    <row r="22" spans="1:15">
      <c r="A22" t="s">
        <v>26</v>
      </c>
      <c r="B22">
        <v>20</v>
      </c>
      <c r="C22" s="1">
        <v>7923</v>
      </c>
      <c r="E22" t="s">
        <v>26</v>
      </c>
      <c r="F22">
        <v>20</v>
      </c>
      <c r="G22" s="1">
        <v>13117</v>
      </c>
      <c r="I22" t="s">
        <v>66</v>
      </c>
      <c r="J22" s="1">
        <v>20</v>
      </c>
      <c r="K22">
        <v>13299</v>
      </c>
      <c r="M22" s="24"/>
      <c r="N22" s="1"/>
      <c r="O22" s="1"/>
    </row>
    <row r="23" spans="1:15">
      <c r="A23" t="s">
        <v>31</v>
      </c>
      <c r="B23">
        <v>21</v>
      </c>
      <c r="C23" s="1">
        <v>7288</v>
      </c>
      <c r="E23" t="s">
        <v>51</v>
      </c>
      <c r="F23">
        <v>21</v>
      </c>
      <c r="G23" s="1">
        <v>12821</v>
      </c>
      <c r="I23" t="s">
        <v>52</v>
      </c>
      <c r="J23" s="1">
        <v>21</v>
      </c>
      <c r="K23">
        <v>13272</v>
      </c>
      <c r="M23" s="24"/>
      <c r="N23" s="1"/>
      <c r="O23" s="1"/>
    </row>
    <row r="24" spans="1:15">
      <c r="A24" t="s">
        <v>58</v>
      </c>
      <c r="B24">
        <v>22</v>
      </c>
      <c r="C24" s="1">
        <v>5327</v>
      </c>
      <c r="G24" s="1"/>
      <c r="I24" t="s">
        <v>44</v>
      </c>
      <c r="J24" s="1">
        <v>22</v>
      </c>
      <c r="K24">
        <v>13269</v>
      </c>
      <c r="M24" s="24"/>
      <c r="N24" s="1"/>
      <c r="O24" s="1"/>
    </row>
    <row r="25" spans="1:15">
      <c r="A25" t="s">
        <v>63</v>
      </c>
      <c r="B25">
        <v>23</v>
      </c>
      <c r="C25" s="1">
        <v>4494</v>
      </c>
      <c r="G25" s="1"/>
      <c r="I25" t="s">
        <v>26</v>
      </c>
      <c r="J25" s="1">
        <v>23</v>
      </c>
      <c r="K25">
        <v>13117</v>
      </c>
      <c r="M25" s="24"/>
      <c r="N25" s="1"/>
      <c r="O25" s="1"/>
    </row>
    <row r="26" spans="1:15">
      <c r="A26" t="s">
        <v>50</v>
      </c>
      <c r="B26">
        <v>24</v>
      </c>
      <c r="C26" s="1">
        <v>4407</v>
      </c>
      <c r="G26" s="1"/>
      <c r="I26" t="s">
        <v>31</v>
      </c>
      <c r="J26" s="1">
        <v>24</v>
      </c>
      <c r="K26">
        <v>12396</v>
      </c>
      <c r="M26" s="24"/>
      <c r="N26" s="1"/>
      <c r="O26" s="1"/>
    </row>
    <row r="27" spans="1:15">
      <c r="A27" t="s">
        <v>66</v>
      </c>
      <c r="B27">
        <v>25</v>
      </c>
      <c r="C27" s="1">
        <v>4313</v>
      </c>
      <c r="G27" s="1"/>
      <c r="J27" s="1"/>
    </row>
    <row r="28" spans="1:15">
      <c r="A28" t="s">
        <v>44</v>
      </c>
      <c r="B28">
        <v>26</v>
      </c>
      <c r="C28" s="1">
        <v>4149</v>
      </c>
      <c r="G28" s="1"/>
      <c r="J28" s="1"/>
    </row>
    <row r="29" spans="1:15">
      <c r="A29" s="1"/>
      <c r="G29" s="1"/>
      <c r="J29" s="1"/>
    </row>
    <row r="30" spans="1:15">
      <c r="G30" s="1"/>
      <c r="J30" s="1"/>
    </row>
    <row r="31" spans="1:15">
      <c r="G31" s="1"/>
      <c r="J31" s="1"/>
    </row>
    <row r="32" spans="1:15">
      <c r="J32" s="1"/>
    </row>
    <row r="33" spans="10:11">
      <c r="J33" s="1"/>
    </row>
    <row r="34" spans="10:11">
      <c r="J34" s="1"/>
    </row>
    <row r="35" spans="10:11">
      <c r="J35" s="1"/>
    </row>
    <row r="36" spans="10:11">
      <c r="J36" s="1"/>
    </row>
    <row r="37" spans="10:11">
      <c r="J37" s="1"/>
    </row>
    <row r="38" spans="10:11">
      <c r="K38">
        <v>0</v>
      </c>
    </row>
  </sheetData>
  <sortState ref="I3:K38">
    <sortCondition descending="1" ref="K3:K38"/>
  </sortState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38"/>
  <sheetViews>
    <sheetView workbookViewId="0">
      <selection activeCell="B1" sqref="B1"/>
    </sheetView>
  </sheetViews>
  <sheetFormatPr defaultRowHeight="14.4"/>
  <cols>
    <col min="1" max="1" width="9.109375" style="4"/>
    <col min="2" max="2" width="19.109375" bestFit="1" customWidth="1"/>
    <col min="4" max="4" width="9.109375" style="4"/>
    <col min="5" max="5" width="22.33203125" bestFit="1" customWidth="1"/>
  </cols>
  <sheetData>
    <row r="1" spans="1:5">
      <c r="A1" s="4">
        <v>1</v>
      </c>
      <c r="B1" t="s">
        <v>4</v>
      </c>
      <c r="D1" s="4">
        <v>21</v>
      </c>
      <c r="E1" t="s">
        <v>14</v>
      </c>
    </row>
    <row r="2" spans="1:5">
      <c r="A2" s="4">
        <v>2</v>
      </c>
      <c r="B2" t="s">
        <v>5</v>
      </c>
      <c r="D2" s="4">
        <v>22</v>
      </c>
      <c r="E2" t="s">
        <v>13</v>
      </c>
    </row>
    <row r="3" spans="1:5">
      <c r="A3" s="4">
        <v>3</v>
      </c>
      <c r="B3" t="s">
        <v>40</v>
      </c>
      <c r="D3" s="4">
        <v>23</v>
      </c>
      <c r="E3" t="s">
        <v>11</v>
      </c>
    </row>
    <row r="4" spans="1:5">
      <c r="A4" s="4">
        <v>4</v>
      </c>
      <c r="B4" t="s">
        <v>7</v>
      </c>
      <c r="D4" s="4">
        <v>24</v>
      </c>
      <c r="E4" t="s">
        <v>50</v>
      </c>
    </row>
    <row r="5" spans="1:5">
      <c r="A5" s="4">
        <v>5</v>
      </c>
      <c r="B5" t="s">
        <v>10</v>
      </c>
      <c r="D5" s="4">
        <v>25</v>
      </c>
      <c r="E5" t="s">
        <v>29</v>
      </c>
    </row>
    <row r="6" spans="1:5">
      <c r="A6" s="4">
        <v>6</v>
      </c>
      <c r="B6" t="s">
        <v>35</v>
      </c>
      <c r="D6" s="4">
        <v>26</v>
      </c>
      <c r="E6" t="s">
        <v>51</v>
      </c>
    </row>
    <row r="7" spans="1:5">
      <c r="A7" s="4">
        <v>7</v>
      </c>
      <c r="B7" t="s">
        <v>41</v>
      </c>
      <c r="D7" s="4">
        <v>27</v>
      </c>
      <c r="E7" t="s">
        <v>52</v>
      </c>
    </row>
    <row r="8" spans="1:5">
      <c r="A8" s="4">
        <v>8</v>
      </c>
      <c r="B8" t="s">
        <v>42</v>
      </c>
      <c r="D8" s="4">
        <v>28</v>
      </c>
      <c r="E8" t="s">
        <v>53</v>
      </c>
    </row>
    <row r="9" spans="1:5">
      <c r="A9" s="4">
        <v>9</v>
      </c>
      <c r="B9" t="s">
        <v>6</v>
      </c>
      <c r="D9" s="4">
        <v>29</v>
      </c>
      <c r="E9" t="s">
        <v>54</v>
      </c>
    </row>
    <row r="10" spans="1:5">
      <c r="A10" s="4">
        <v>10</v>
      </c>
      <c r="B10" t="s">
        <v>31</v>
      </c>
      <c r="D10" s="4">
        <v>30</v>
      </c>
      <c r="E10" t="s">
        <v>55</v>
      </c>
    </row>
    <row r="11" spans="1:5">
      <c r="A11" s="4">
        <v>11</v>
      </c>
      <c r="B11" t="s">
        <v>43</v>
      </c>
      <c r="D11" s="4">
        <v>31</v>
      </c>
      <c r="E11" t="s">
        <v>56</v>
      </c>
    </row>
    <row r="12" spans="1:5">
      <c r="A12" s="4">
        <v>12</v>
      </c>
      <c r="B12" t="s">
        <v>44</v>
      </c>
      <c r="D12" s="4">
        <v>32</v>
      </c>
      <c r="E12" t="s">
        <v>57</v>
      </c>
    </row>
    <row r="13" spans="1:5">
      <c r="A13" s="4">
        <v>13</v>
      </c>
      <c r="B13" t="s">
        <v>45</v>
      </c>
      <c r="D13" s="4">
        <v>33</v>
      </c>
      <c r="E13" t="s">
        <v>58</v>
      </c>
    </row>
    <row r="14" spans="1:5">
      <c r="A14" s="4">
        <v>14</v>
      </c>
      <c r="B14" t="s">
        <v>46</v>
      </c>
      <c r="D14" s="4">
        <v>34</v>
      </c>
      <c r="E14" t="s">
        <v>12</v>
      </c>
    </row>
    <row r="15" spans="1:5">
      <c r="A15" s="4">
        <v>15</v>
      </c>
      <c r="B15" t="s">
        <v>27</v>
      </c>
      <c r="D15" s="4">
        <v>35</v>
      </c>
      <c r="E15" t="s">
        <v>59</v>
      </c>
    </row>
    <row r="16" spans="1:5">
      <c r="A16" s="4">
        <v>16</v>
      </c>
      <c r="B16" t="s">
        <v>47</v>
      </c>
      <c r="D16" s="4">
        <v>36</v>
      </c>
      <c r="E16" t="s">
        <v>60</v>
      </c>
    </row>
    <row r="17" spans="1:5">
      <c r="A17" s="4">
        <v>17</v>
      </c>
      <c r="B17" t="s">
        <v>48</v>
      </c>
      <c r="D17" s="4">
        <v>37</v>
      </c>
      <c r="E17" t="s">
        <v>61</v>
      </c>
    </row>
    <row r="18" spans="1:5">
      <c r="A18" s="4">
        <v>18</v>
      </c>
      <c r="B18" t="s">
        <v>8</v>
      </c>
      <c r="D18" s="4">
        <v>38</v>
      </c>
    </row>
    <row r="19" spans="1:5">
      <c r="A19" s="4">
        <v>19</v>
      </c>
      <c r="B19" t="s">
        <v>9</v>
      </c>
      <c r="D19" s="4">
        <v>39</v>
      </c>
    </row>
    <row r="20" spans="1:5">
      <c r="A20" s="4">
        <v>20</v>
      </c>
      <c r="B20" t="s">
        <v>49</v>
      </c>
      <c r="D20" s="4">
        <v>40</v>
      </c>
    </row>
    <row r="38" spans="6:6">
      <c r="F38" t="s">
        <v>15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O28"/>
  <sheetViews>
    <sheetView zoomScale="96" zoomScaleNormal="96" workbookViewId="0">
      <selection activeCell="R15" sqref="R15"/>
    </sheetView>
  </sheetViews>
  <sheetFormatPr defaultRowHeight="14.4"/>
  <cols>
    <col min="2" max="2" width="20.6640625" customWidth="1"/>
    <col min="3" max="3" width="19.33203125" bestFit="1" customWidth="1"/>
    <col min="4" max="4" width="9.109375" style="7"/>
  </cols>
  <sheetData>
    <row r="1" spans="1:15">
      <c r="D1" s="27" t="s">
        <v>33</v>
      </c>
      <c r="E1" s="27"/>
      <c r="F1" s="27"/>
      <c r="G1" s="27"/>
      <c r="H1" s="27"/>
    </row>
    <row r="3" spans="1:15">
      <c r="E3" s="1" t="s">
        <v>0</v>
      </c>
      <c r="F3" s="1" t="s">
        <v>1</v>
      </c>
      <c r="G3" s="1" t="s">
        <v>2</v>
      </c>
      <c r="H3" s="1" t="s">
        <v>3</v>
      </c>
      <c r="O3" t="s">
        <v>3</v>
      </c>
    </row>
    <row r="4" spans="1:15">
      <c r="A4">
        <v>1</v>
      </c>
      <c r="B4" t="s">
        <v>4</v>
      </c>
      <c r="D4" s="7">
        <v>1</v>
      </c>
      <c r="E4" s="1">
        <v>1070</v>
      </c>
      <c r="F4" s="1">
        <v>1376</v>
      </c>
      <c r="G4" s="1">
        <v>1851</v>
      </c>
      <c r="H4" s="1">
        <f>SUM(E4,F4:G4)</f>
        <v>4297</v>
      </c>
      <c r="L4" t="s">
        <v>10</v>
      </c>
      <c r="N4" s="7">
        <v>1</v>
      </c>
      <c r="O4" s="1">
        <v>5472</v>
      </c>
    </row>
    <row r="5" spans="1:15">
      <c r="A5">
        <v>2</v>
      </c>
      <c r="B5" t="s">
        <v>5</v>
      </c>
      <c r="D5" s="7">
        <v>2</v>
      </c>
      <c r="E5" s="1">
        <v>1463</v>
      </c>
      <c r="F5" s="1">
        <v>1090</v>
      </c>
      <c r="G5" s="1">
        <v>1281</v>
      </c>
      <c r="H5" s="1">
        <f t="shared" ref="H5:H27" si="0">SUM(E5,F5:G5)</f>
        <v>3834</v>
      </c>
      <c r="L5" t="s">
        <v>58</v>
      </c>
      <c r="N5" s="7">
        <v>2</v>
      </c>
      <c r="O5" s="1">
        <v>5327</v>
      </c>
    </row>
    <row r="6" spans="1:15">
      <c r="A6">
        <v>3</v>
      </c>
      <c r="B6" t="s">
        <v>10</v>
      </c>
      <c r="D6" s="7">
        <v>3</v>
      </c>
      <c r="E6" s="1">
        <v>1772</v>
      </c>
      <c r="F6" s="1">
        <v>1802</v>
      </c>
      <c r="G6" s="1">
        <v>1898</v>
      </c>
      <c r="H6" s="1">
        <f t="shared" si="0"/>
        <v>5472</v>
      </c>
      <c r="L6" t="s">
        <v>14</v>
      </c>
      <c r="N6" s="7">
        <v>3</v>
      </c>
      <c r="O6" s="1">
        <v>5079</v>
      </c>
    </row>
    <row r="7" spans="1:15">
      <c r="A7">
        <v>4</v>
      </c>
      <c r="B7" t="s">
        <v>7</v>
      </c>
      <c r="D7" s="7">
        <v>4</v>
      </c>
      <c r="E7" s="1">
        <v>1636</v>
      </c>
      <c r="F7" s="1">
        <v>1496</v>
      </c>
      <c r="G7" s="1">
        <v>1281</v>
      </c>
      <c r="H7" s="1">
        <f t="shared" si="0"/>
        <v>4413</v>
      </c>
      <c r="L7" t="s">
        <v>12</v>
      </c>
      <c r="N7" s="7">
        <v>4</v>
      </c>
      <c r="O7" s="1">
        <v>4800</v>
      </c>
    </row>
    <row r="8" spans="1:15">
      <c r="A8">
        <v>5</v>
      </c>
      <c r="B8" t="s">
        <v>6</v>
      </c>
      <c r="D8" s="7">
        <v>5</v>
      </c>
      <c r="E8" s="1">
        <v>1479</v>
      </c>
      <c r="F8" s="1">
        <v>1537</v>
      </c>
      <c r="G8" s="1">
        <v>1499</v>
      </c>
      <c r="H8" s="1">
        <f t="shared" si="0"/>
        <v>4515</v>
      </c>
      <c r="L8" t="s">
        <v>13</v>
      </c>
      <c r="N8" s="7">
        <v>5</v>
      </c>
      <c r="O8" s="1">
        <v>4686</v>
      </c>
    </row>
    <row r="9" spans="1:15">
      <c r="A9">
        <v>6</v>
      </c>
      <c r="B9" t="s">
        <v>31</v>
      </c>
      <c r="D9" s="7">
        <v>6</v>
      </c>
      <c r="E9" s="1">
        <v>1070</v>
      </c>
      <c r="F9" s="1">
        <v>1575</v>
      </c>
      <c r="G9" s="1">
        <v>1043</v>
      </c>
      <c r="H9" s="1">
        <f t="shared" si="0"/>
        <v>3688</v>
      </c>
      <c r="L9" t="s">
        <v>8</v>
      </c>
      <c r="N9" s="7">
        <v>6</v>
      </c>
      <c r="O9" s="1">
        <v>4616</v>
      </c>
    </row>
    <row r="10" spans="1:15">
      <c r="A10">
        <v>7</v>
      </c>
      <c r="B10" t="s">
        <v>13</v>
      </c>
      <c r="D10" s="7">
        <v>7</v>
      </c>
      <c r="E10" s="1">
        <v>1479</v>
      </c>
      <c r="F10" s="1">
        <v>1502</v>
      </c>
      <c r="G10" s="1">
        <v>1705</v>
      </c>
      <c r="H10" s="1">
        <f t="shared" si="0"/>
        <v>4686</v>
      </c>
      <c r="L10" t="s">
        <v>37</v>
      </c>
      <c r="N10" s="7">
        <v>7</v>
      </c>
      <c r="O10" s="1">
        <v>4522</v>
      </c>
    </row>
    <row r="11" spans="1:15">
      <c r="A11">
        <v>8</v>
      </c>
      <c r="B11" t="s">
        <v>14</v>
      </c>
      <c r="D11" s="7">
        <v>8</v>
      </c>
      <c r="E11" s="1">
        <v>1426</v>
      </c>
      <c r="F11" s="1">
        <v>1802</v>
      </c>
      <c r="G11" s="1">
        <v>1851</v>
      </c>
      <c r="H11" s="1">
        <f t="shared" si="0"/>
        <v>5079</v>
      </c>
      <c r="L11" t="s">
        <v>6</v>
      </c>
      <c r="N11" s="7">
        <v>8</v>
      </c>
      <c r="O11" s="1">
        <v>4515</v>
      </c>
    </row>
    <row r="12" spans="1:15">
      <c r="A12">
        <v>9</v>
      </c>
      <c r="B12" t="s">
        <v>8</v>
      </c>
      <c r="D12" s="7">
        <v>9</v>
      </c>
      <c r="E12" s="1">
        <v>1426</v>
      </c>
      <c r="F12" s="1">
        <v>1485</v>
      </c>
      <c r="G12" s="1">
        <v>1705</v>
      </c>
      <c r="H12" s="1">
        <f t="shared" si="0"/>
        <v>4616</v>
      </c>
      <c r="L12" t="s">
        <v>62</v>
      </c>
      <c r="N12" s="7">
        <v>9</v>
      </c>
      <c r="O12" s="1">
        <v>4497</v>
      </c>
    </row>
    <row r="13" spans="1:15">
      <c r="A13">
        <v>10</v>
      </c>
      <c r="B13" t="s">
        <v>9</v>
      </c>
      <c r="D13" s="7">
        <v>10</v>
      </c>
      <c r="E13" s="1">
        <v>1475</v>
      </c>
      <c r="F13" s="1">
        <v>1502</v>
      </c>
      <c r="G13" s="1">
        <v>1334</v>
      </c>
      <c r="H13" s="1">
        <f t="shared" si="0"/>
        <v>4311</v>
      </c>
      <c r="L13" t="s">
        <v>63</v>
      </c>
      <c r="N13" s="7">
        <v>10</v>
      </c>
      <c r="O13" s="1">
        <v>4494</v>
      </c>
    </row>
    <row r="14" spans="1:15">
      <c r="A14">
        <v>11</v>
      </c>
      <c r="B14" t="s">
        <v>11</v>
      </c>
      <c r="D14" s="7">
        <v>11</v>
      </c>
      <c r="E14" s="1">
        <v>1475</v>
      </c>
      <c r="F14" s="1">
        <v>1375</v>
      </c>
      <c r="G14" s="1">
        <v>1167</v>
      </c>
      <c r="H14" s="1">
        <f t="shared" si="0"/>
        <v>4017</v>
      </c>
      <c r="L14" t="s">
        <v>7</v>
      </c>
      <c r="N14" s="7">
        <v>11</v>
      </c>
      <c r="O14" s="1">
        <v>4413</v>
      </c>
    </row>
    <row r="15" spans="1:15">
      <c r="A15">
        <v>12</v>
      </c>
      <c r="B15" t="s">
        <v>12</v>
      </c>
      <c r="D15" s="7">
        <v>12</v>
      </c>
      <c r="E15" s="1">
        <v>1327</v>
      </c>
      <c r="F15" s="1">
        <v>1575</v>
      </c>
      <c r="G15" s="1">
        <v>1898</v>
      </c>
      <c r="H15" s="1">
        <f t="shared" si="0"/>
        <v>4800</v>
      </c>
      <c r="L15" t="s">
        <v>28</v>
      </c>
      <c r="N15" s="7">
        <v>12</v>
      </c>
      <c r="O15" s="1">
        <v>4377</v>
      </c>
    </row>
    <row r="16" spans="1:15">
      <c r="A16">
        <v>13</v>
      </c>
      <c r="B16" t="s">
        <v>27</v>
      </c>
      <c r="D16" s="7">
        <v>13</v>
      </c>
      <c r="E16" s="1">
        <v>1327</v>
      </c>
      <c r="F16" s="1">
        <v>1560</v>
      </c>
      <c r="G16" s="1">
        <v>1043</v>
      </c>
      <c r="H16" s="1">
        <f t="shared" si="0"/>
        <v>3930</v>
      </c>
      <c r="L16" t="s">
        <v>9</v>
      </c>
      <c r="N16" s="7">
        <v>13</v>
      </c>
      <c r="O16" s="1">
        <v>4311</v>
      </c>
    </row>
    <row r="17" spans="1:15">
      <c r="E17" s="1"/>
      <c r="F17" s="1"/>
      <c r="G17" s="1"/>
      <c r="H17" s="1">
        <f t="shared" si="0"/>
        <v>0</v>
      </c>
      <c r="L17" t="s">
        <v>4</v>
      </c>
      <c r="N17" s="7">
        <v>14</v>
      </c>
      <c r="O17" s="1">
        <v>4297</v>
      </c>
    </row>
    <row r="18" spans="1:15">
      <c r="E18" s="1"/>
      <c r="F18" s="1"/>
      <c r="G18" s="1"/>
      <c r="H18" s="1">
        <f t="shared" si="0"/>
        <v>0</v>
      </c>
      <c r="L18" t="s">
        <v>36</v>
      </c>
      <c r="N18" s="7">
        <v>15</v>
      </c>
      <c r="O18" s="1">
        <v>4231</v>
      </c>
    </row>
    <row r="19" spans="1:15">
      <c r="E19" s="1"/>
      <c r="F19" s="1"/>
      <c r="G19" s="1"/>
      <c r="H19" s="1">
        <f t="shared" si="0"/>
        <v>0</v>
      </c>
      <c r="L19" t="s">
        <v>35</v>
      </c>
      <c r="N19" s="7">
        <v>16</v>
      </c>
      <c r="O19" s="1">
        <v>4153</v>
      </c>
    </row>
    <row r="20" spans="1:15">
      <c r="A20">
        <v>14</v>
      </c>
      <c r="B20" t="s">
        <v>28</v>
      </c>
      <c r="D20" s="7">
        <v>14</v>
      </c>
      <c r="E20" s="1">
        <v>1527</v>
      </c>
      <c r="F20" s="1">
        <v>1527</v>
      </c>
      <c r="G20" s="1">
        <v>1323</v>
      </c>
      <c r="H20" s="1">
        <f t="shared" si="0"/>
        <v>4377</v>
      </c>
      <c r="L20" t="s">
        <v>11</v>
      </c>
      <c r="N20" s="7">
        <v>17</v>
      </c>
      <c r="O20" s="1">
        <v>4017</v>
      </c>
    </row>
    <row r="21" spans="1:15">
      <c r="A21">
        <v>15</v>
      </c>
      <c r="B21" t="s">
        <v>58</v>
      </c>
      <c r="D21" s="7">
        <v>15</v>
      </c>
      <c r="E21" s="1">
        <v>1772</v>
      </c>
      <c r="F21" s="1">
        <v>1496</v>
      </c>
      <c r="G21" s="1">
        <v>2059</v>
      </c>
      <c r="H21" s="1">
        <f t="shared" si="0"/>
        <v>5327</v>
      </c>
      <c r="L21" t="s">
        <v>27</v>
      </c>
      <c r="N21" s="7">
        <v>18</v>
      </c>
      <c r="O21" s="1">
        <v>3930</v>
      </c>
    </row>
    <row r="22" spans="1:15">
      <c r="A22">
        <v>16</v>
      </c>
      <c r="B22" t="s">
        <v>35</v>
      </c>
      <c r="D22" s="7">
        <v>16</v>
      </c>
      <c r="E22" s="1">
        <v>1345</v>
      </c>
      <c r="F22" s="1">
        <v>1485</v>
      </c>
      <c r="G22" s="1">
        <v>1323</v>
      </c>
      <c r="H22" s="1">
        <f t="shared" si="0"/>
        <v>4153</v>
      </c>
      <c r="L22" t="s">
        <v>5</v>
      </c>
      <c r="N22" s="7">
        <v>19</v>
      </c>
      <c r="O22" s="1">
        <v>3834</v>
      </c>
    </row>
    <row r="23" spans="1:15">
      <c r="A23">
        <v>17</v>
      </c>
      <c r="B23" t="s">
        <v>62</v>
      </c>
      <c r="D23" s="7">
        <v>17</v>
      </c>
      <c r="E23" s="1">
        <v>1636</v>
      </c>
      <c r="F23" s="1">
        <v>1527</v>
      </c>
      <c r="G23" s="1">
        <v>1334</v>
      </c>
      <c r="H23" s="1">
        <f t="shared" si="0"/>
        <v>4497</v>
      </c>
      <c r="L23" t="s">
        <v>31</v>
      </c>
      <c r="N23" s="7">
        <v>20</v>
      </c>
      <c r="O23" s="1">
        <v>3688</v>
      </c>
    </row>
    <row r="24" spans="1:15">
      <c r="A24">
        <v>18</v>
      </c>
      <c r="B24" t="s">
        <v>63</v>
      </c>
      <c r="D24" s="7">
        <v>18</v>
      </c>
      <c r="E24" s="1">
        <v>1345</v>
      </c>
      <c r="F24" s="1">
        <v>1090</v>
      </c>
      <c r="G24" s="1">
        <v>2059</v>
      </c>
      <c r="H24" s="1">
        <f t="shared" si="0"/>
        <v>4494</v>
      </c>
    </row>
    <row r="25" spans="1:15">
      <c r="A25">
        <v>19</v>
      </c>
      <c r="B25" t="s">
        <v>36</v>
      </c>
      <c r="D25" s="7">
        <v>19</v>
      </c>
      <c r="E25" s="1">
        <v>1527</v>
      </c>
      <c r="F25" s="1">
        <v>1537</v>
      </c>
      <c r="G25" s="1">
        <v>1167</v>
      </c>
      <c r="H25" s="1">
        <f t="shared" si="0"/>
        <v>4231</v>
      </c>
    </row>
    <row r="26" spans="1:15">
      <c r="A26">
        <v>20</v>
      </c>
      <c r="B26" t="s">
        <v>37</v>
      </c>
      <c r="D26" s="7">
        <v>20</v>
      </c>
      <c r="E26" s="1">
        <v>1463</v>
      </c>
      <c r="F26" s="1">
        <v>1560</v>
      </c>
      <c r="G26" s="1">
        <v>1499</v>
      </c>
      <c r="H26" s="1">
        <f t="shared" si="0"/>
        <v>4522</v>
      </c>
    </row>
    <row r="27" spans="1:15">
      <c r="E27" s="1"/>
      <c r="F27" s="1"/>
      <c r="G27" s="1"/>
      <c r="H27" s="1">
        <f t="shared" si="0"/>
        <v>0</v>
      </c>
    </row>
    <row r="28" spans="1:15">
      <c r="C28" t="s">
        <v>15</v>
      </c>
    </row>
  </sheetData>
  <sortState ref="M3:O22">
    <sortCondition descending="1" ref="O3:O22"/>
  </sortState>
  <mergeCells count="1">
    <mergeCell ref="D1:H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R31"/>
  <sheetViews>
    <sheetView zoomScaleNormal="100" workbookViewId="0">
      <selection activeCell="Q23" sqref="Q23"/>
    </sheetView>
  </sheetViews>
  <sheetFormatPr defaultRowHeight="14.4"/>
  <cols>
    <col min="2" max="2" width="19.33203125" bestFit="1" customWidth="1"/>
    <col min="3" max="3" width="10.5546875" customWidth="1"/>
    <col min="4" max="4" width="10.5546875" style="3" bestFit="1" customWidth="1"/>
    <col min="5" max="8" width="9.109375" style="3"/>
    <col min="13" max="13" width="19.33203125" bestFit="1" customWidth="1"/>
    <col min="15" max="15" width="9.109375" style="1"/>
  </cols>
  <sheetData>
    <row r="1" spans="1:18">
      <c r="D1" s="27" t="s">
        <v>34</v>
      </c>
      <c r="E1" s="27"/>
      <c r="F1" s="27"/>
      <c r="G1" s="27"/>
      <c r="H1" s="27"/>
    </row>
    <row r="3" spans="1:18">
      <c r="E3" s="3" t="s">
        <v>0</v>
      </c>
      <c r="F3" s="3" t="s">
        <v>1</v>
      </c>
      <c r="G3" s="3" t="s">
        <v>2</v>
      </c>
      <c r="H3" s="3" t="s">
        <v>3</v>
      </c>
      <c r="N3" s="1" t="s">
        <v>3</v>
      </c>
    </row>
    <row r="4" spans="1:18">
      <c r="A4">
        <v>1</v>
      </c>
      <c r="B4" t="s">
        <v>4</v>
      </c>
      <c r="E4" s="3">
        <v>1693</v>
      </c>
      <c r="F4" s="3">
        <v>1776</v>
      </c>
      <c r="G4" s="3">
        <v>1187</v>
      </c>
      <c r="H4" s="3">
        <f>SUM(E4,F4:G4)</f>
        <v>4656</v>
      </c>
      <c r="M4" t="s">
        <v>12</v>
      </c>
      <c r="N4" s="1">
        <v>5290</v>
      </c>
      <c r="O4" s="1">
        <v>1</v>
      </c>
    </row>
    <row r="5" spans="1:18">
      <c r="A5">
        <v>2</v>
      </c>
      <c r="B5" t="s">
        <v>5</v>
      </c>
      <c r="E5" s="3">
        <v>1672</v>
      </c>
      <c r="F5" s="8">
        <v>1818</v>
      </c>
      <c r="G5" s="8">
        <v>1452</v>
      </c>
      <c r="H5" s="3">
        <f t="shared" ref="H5:H31" si="0">SUM(E5,F5:G5)</f>
        <v>4942</v>
      </c>
      <c r="M5" t="s">
        <v>5</v>
      </c>
      <c r="N5" s="9">
        <v>4942</v>
      </c>
      <c r="O5" s="1">
        <v>2</v>
      </c>
    </row>
    <row r="6" spans="1:18">
      <c r="A6">
        <v>3</v>
      </c>
      <c r="B6" t="s">
        <v>10</v>
      </c>
      <c r="E6" s="8">
        <v>1021</v>
      </c>
      <c r="F6" s="8">
        <v>1408</v>
      </c>
      <c r="G6" s="8">
        <v>1785</v>
      </c>
      <c r="H6" s="3">
        <f t="shared" si="0"/>
        <v>4214</v>
      </c>
      <c r="M6" t="s">
        <v>35</v>
      </c>
      <c r="N6" s="1">
        <v>4917</v>
      </c>
      <c r="O6" s="1">
        <v>3</v>
      </c>
    </row>
    <row r="7" spans="1:18">
      <c r="A7">
        <v>4</v>
      </c>
      <c r="B7" t="s">
        <v>7</v>
      </c>
      <c r="E7" s="8">
        <v>1349</v>
      </c>
      <c r="F7" s="8">
        <v>1381</v>
      </c>
      <c r="G7" s="8">
        <v>1473</v>
      </c>
      <c r="H7" s="3">
        <f t="shared" si="0"/>
        <v>4203</v>
      </c>
      <c r="M7" t="s">
        <v>29</v>
      </c>
      <c r="N7" s="1">
        <v>4815</v>
      </c>
      <c r="O7" s="1">
        <v>4</v>
      </c>
    </row>
    <row r="8" spans="1:18">
      <c r="A8">
        <v>5</v>
      </c>
      <c r="B8" t="s">
        <v>6</v>
      </c>
      <c r="D8" s="12"/>
      <c r="E8" s="10">
        <v>1500</v>
      </c>
      <c r="F8" s="10">
        <v>1500</v>
      </c>
      <c r="G8" s="10">
        <v>1500</v>
      </c>
      <c r="H8" s="10">
        <f t="shared" si="0"/>
        <v>4500</v>
      </c>
      <c r="M8" t="s">
        <v>13</v>
      </c>
      <c r="N8" s="1">
        <v>4733</v>
      </c>
      <c r="O8" s="1">
        <v>5</v>
      </c>
    </row>
    <row r="9" spans="1:18">
      <c r="A9">
        <v>6</v>
      </c>
      <c r="E9" s="8"/>
      <c r="F9" s="8"/>
      <c r="G9" s="8"/>
      <c r="H9" s="12">
        <f t="shared" si="0"/>
        <v>0</v>
      </c>
      <c r="M9" t="s">
        <v>4</v>
      </c>
      <c r="N9" s="9">
        <v>4656</v>
      </c>
      <c r="O9" s="1">
        <v>6</v>
      </c>
    </row>
    <row r="10" spans="1:18">
      <c r="A10">
        <v>7</v>
      </c>
      <c r="B10" t="s">
        <v>13</v>
      </c>
      <c r="E10" s="8">
        <v>1693</v>
      </c>
      <c r="F10" s="8">
        <v>1776</v>
      </c>
      <c r="G10" s="8">
        <v>1264</v>
      </c>
      <c r="H10" s="3">
        <f t="shared" si="0"/>
        <v>4733</v>
      </c>
      <c r="M10" t="s">
        <v>52</v>
      </c>
      <c r="N10" s="1">
        <v>4567</v>
      </c>
      <c r="O10" s="1">
        <v>7</v>
      </c>
    </row>
    <row r="11" spans="1:18">
      <c r="A11">
        <v>8</v>
      </c>
      <c r="B11" t="s">
        <v>14</v>
      </c>
      <c r="E11" s="8">
        <v>1021</v>
      </c>
      <c r="F11" s="8">
        <v>1380</v>
      </c>
      <c r="G11" s="8">
        <v>1683</v>
      </c>
      <c r="H11" s="3">
        <f t="shared" si="0"/>
        <v>4084</v>
      </c>
      <c r="M11" t="s">
        <v>27</v>
      </c>
      <c r="N11" s="1">
        <v>4510</v>
      </c>
      <c r="O11" s="1">
        <v>8</v>
      </c>
    </row>
    <row r="12" spans="1:18">
      <c r="A12">
        <v>9</v>
      </c>
      <c r="E12" s="8"/>
      <c r="F12" s="8"/>
      <c r="G12" s="8"/>
      <c r="H12" s="3">
        <f t="shared" si="0"/>
        <v>0</v>
      </c>
      <c r="M12" t="s">
        <v>28</v>
      </c>
      <c r="N12" s="1">
        <v>4417</v>
      </c>
      <c r="O12" s="1">
        <v>9</v>
      </c>
    </row>
    <row r="13" spans="1:18">
      <c r="A13">
        <v>10</v>
      </c>
      <c r="E13" s="8"/>
      <c r="F13" s="8"/>
      <c r="G13" s="8"/>
      <c r="H13" s="3">
        <f t="shared" si="0"/>
        <v>0</v>
      </c>
      <c r="M13" t="s">
        <v>50</v>
      </c>
      <c r="N13" s="1">
        <v>4407</v>
      </c>
      <c r="O13" s="1">
        <v>10</v>
      </c>
      <c r="R13" s="1"/>
    </row>
    <row r="14" spans="1:18">
      <c r="A14">
        <v>11</v>
      </c>
      <c r="B14" t="s">
        <v>11</v>
      </c>
      <c r="E14" s="8">
        <v>1280</v>
      </c>
      <c r="F14" s="8">
        <v>1408</v>
      </c>
      <c r="G14" s="8">
        <v>1708</v>
      </c>
      <c r="H14" s="3">
        <f t="shared" si="0"/>
        <v>4396</v>
      </c>
      <c r="M14" t="s">
        <v>11</v>
      </c>
      <c r="N14" s="1">
        <v>4396</v>
      </c>
      <c r="O14" s="1">
        <v>11</v>
      </c>
      <c r="R14" s="1"/>
    </row>
    <row r="15" spans="1:18">
      <c r="A15">
        <v>12</v>
      </c>
      <c r="B15" t="s">
        <v>12</v>
      </c>
      <c r="E15" s="8">
        <v>1738</v>
      </c>
      <c r="F15" s="9">
        <v>1952</v>
      </c>
      <c r="G15" s="8">
        <v>1600</v>
      </c>
      <c r="H15" s="3">
        <f t="shared" si="0"/>
        <v>5290</v>
      </c>
      <c r="K15" t="s">
        <v>15</v>
      </c>
      <c r="M15" t="s">
        <v>25</v>
      </c>
      <c r="N15" s="1">
        <v>4377</v>
      </c>
      <c r="O15" s="1">
        <v>12</v>
      </c>
    </row>
    <row r="16" spans="1:18">
      <c r="A16">
        <v>13</v>
      </c>
      <c r="B16" t="s">
        <v>27</v>
      </c>
      <c r="E16" s="8">
        <v>1672</v>
      </c>
      <c r="F16" s="8">
        <v>1651</v>
      </c>
      <c r="G16" s="8">
        <v>1187</v>
      </c>
      <c r="H16" s="3">
        <f t="shared" si="0"/>
        <v>4510</v>
      </c>
      <c r="M16" t="s">
        <v>62</v>
      </c>
      <c r="N16" s="1">
        <v>4347</v>
      </c>
      <c r="O16" s="1">
        <v>13</v>
      </c>
    </row>
    <row r="17" spans="1:15">
      <c r="A17">
        <v>14</v>
      </c>
      <c r="B17" t="s">
        <v>25</v>
      </c>
      <c r="E17" s="8">
        <v>1234</v>
      </c>
      <c r="F17" s="8">
        <v>1604</v>
      </c>
      <c r="G17" s="8">
        <v>1499</v>
      </c>
      <c r="H17" s="3">
        <v>4377</v>
      </c>
      <c r="M17" t="s">
        <v>26</v>
      </c>
      <c r="N17" s="1">
        <v>4319</v>
      </c>
      <c r="O17" s="1">
        <v>14</v>
      </c>
    </row>
    <row r="18" spans="1:15">
      <c r="A18">
        <v>15</v>
      </c>
      <c r="B18" t="s">
        <v>26</v>
      </c>
      <c r="E18" s="8">
        <v>1466</v>
      </c>
      <c r="F18" s="9">
        <v>1380</v>
      </c>
      <c r="G18" s="8">
        <v>1473</v>
      </c>
      <c r="H18" s="3">
        <f t="shared" si="0"/>
        <v>4319</v>
      </c>
      <c r="M18" t="s">
        <v>64</v>
      </c>
      <c r="N18" s="1">
        <v>4313</v>
      </c>
      <c r="O18" s="1">
        <v>15</v>
      </c>
    </row>
    <row r="19" spans="1:15">
      <c r="A19">
        <v>16</v>
      </c>
      <c r="B19" t="s">
        <v>29</v>
      </c>
      <c r="E19" s="8">
        <v>1738</v>
      </c>
      <c r="F19" s="8">
        <v>1818</v>
      </c>
      <c r="G19" s="8">
        <v>1259</v>
      </c>
      <c r="H19" s="3">
        <f t="shared" si="0"/>
        <v>4815</v>
      </c>
      <c r="M19" t="s">
        <v>51</v>
      </c>
      <c r="N19" s="1">
        <v>4224</v>
      </c>
      <c r="O19" s="1">
        <v>16</v>
      </c>
    </row>
    <row r="20" spans="1:15">
      <c r="A20">
        <v>17</v>
      </c>
      <c r="B20" t="s">
        <v>28</v>
      </c>
      <c r="E20" s="8">
        <v>1881</v>
      </c>
      <c r="F20" s="8">
        <v>1084</v>
      </c>
      <c r="G20" s="8">
        <v>1452</v>
      </c>
      <c r="H20" s="3">
        <f t="shared" si="0"/>
        <v>4417</v>
      </c>
      <c r="M20" t="s">
        <v>10</v>
      </c>
      <c r="N20" s="9">
        <v>4214</v>
      </c>
      <c r="O20" s="1">
        <v>17</v>
      </c>
    </row>
    <row r="21" spans="1:15">
      <c r="A21">
        <v>18</v>
      </c>
      <c r="E21" s="8"/>
      <c r="F21" s="8"/>
      <c r="G21" s="8"/>
      <c r="H21" s="3">
        <f t="shared" si="0"/>
        <v>0</v>
      </c>
      <c r="M21" t="s">
        <v>7</v>
      </c>
      <c r="N21" s="9">
        <v>4203</v>
      </c>
      <c r="O21" s="1">
        <v>18</v>
      </c>
    </row>
    <row r="22" spans="1:15">
      <c r="A22">
        <v>19</v>
      </c>
      <c r="B22" t="s">
        <v>35</v>
      </c>
      <c r="E22" s="8">
        <v>1466</v>
      </c>
      <c r="F22" s="8">
        <v>1952</v>
      </c>
      <c r="G22" s="8">
        <v>1499</v>
      </c>
      <c r="H22" s="3">
        <f t="shared" si="0"/>
        <v>4917</v>
      </c>
      <c r="M22" t="s">
        <v>44</v>
      </c>
      <c r="N22" s="1">
        <v>4149</v>
      </c>
      <c r="O22" s="1">
        <v>19</v>
      </c>
    </row>
    <row r="23" spans="1:15">
      <c r="A23">
        <v>20</v>
      </c>
      <c r="B23" t="s">
        <v>62</v>
      </c>
      <c r="E23" s="8">
        <v>1366</v>
      </c>
      <c r="F23" s="8">
        <v>1381</v>
      </c>
      <c r="G23" s="8">
        <v>1600</v>
      </c>
      <c r="H23" s="3">
        <f t="shared" si="0"/>
        <v>4347</v>
      </c>
      <c r="M23" t="s">
        <v>14</v>
      </c>
      <c r="N23" s="1">
        <v>4084</v>
      </c>
      <c r="O23" s="1">
        <v>20</v>
      </c>
    </row>
    <row r="24" spans="1:15">
      <c r="A24">
        <v>21</v>
      </c>
      <c r="E24" s="8"/>
      <c r="F24" s="8"/>
      <c r="G24" s="8"/>
      <c r="H24" s="3">
        <f t="shared" si="0"/>
        <v>0</v>
      </c>
      <c r="M24" t="s">
        <v>6</v>
      </c>
      <c r="N24" s="10">
        <v>4500</v>
      </c>
    </row>
    <row r="25" spans="1:15">
      <c r="A25">
        <v>22</v>
      </c>
      <c r="B25" t="s">
        <v>52</v>
      </c>
      <c r="E25" s="8">
        <v>1280</v>
      </c>
      <c r="F25" s="8">
        <v>1604</v>
      </c>
      <c r="G25" s="8">
        <v>1683</v>
      </c>
      <c r="H25" s="3">
        <f t="shared" si="0"/>
        <v>4567</v>
      </c>
    </row>
    <row r="26" spans="1:15">
      <c r="A26">
        <v>23</v>
      </c>
      <c r="B26" t="s">
        <v>51</v>
      </c>
      <c r="E26" s="8">
        <v>1881</v>
      </c>
      <c r="F26" s="8">
        <v>1084</v>
      </c>
      <c r="G26" s="8">
        <v>1259</v>
      </c>
      <c r="H26" s="3">
        <f t="shared" si="0"/>
        <v>4224</v>
      </c>
    </row>
    <row r="27" spans="1:15">
      <c r="A27">
        <v>24</v>
      </c>
      <c r="B27" t="s">
        <v>66</v>
      </c>
      <c r="E27" s="8">
        <v>1349</v>
      </c>
      <c r="F27" s="9">
        <v>1256</v>
      </c>
      <c r="G27" s="9">
        <v>1708</v>
      </c>
      <c r="H27" s="3">
        <f t="shared" si="0"/>
        <v>4313</v>
      </c>
    </row>
    <row r="28" spans="1:15">
      <c r="A28">
        <v>25</v>
      </c>
      <c r="B28" t="s">
        <v>50</v>
      </c>
      <c r="E28" s="8">
        <v>1366</v>
      </c>
      <c r="F28" s="8">
        <v>1256</v>
      </c>
      <c r="G28" s="8">
        <v>1785</v>
      </c>
      <c r="H28" s="3">
        <f t="shared" si="0"/>
        <v>4407</v>
      </c>
    </row>
    <row r="29" spans="1:15">
      <c r="A29">
        <v>26</v>
      </c>
      <c r="B29" t="s">
        <v>44</v>
      </c>
      <c r="E29" s="3">
        <v>1234</v>
      </c>
      <c r="F29" s="3">
        <v>1651</v>
      </c>
      <c r="G29" s="3">
        <v>1264</v>
      </c>
      <c r="H29" s="3">
        <f t="shared" si="0"/>
        <v>4149</v>
      </c>
    </row>
    <row r="30" spans="1:15">
      <c r="A30">
        <v>27</v>
      </c>
      <c r="H30" s="3">
        <f t="shared" si="0"/>
        <v>0</v>
      </c>
    </row>
    <row r="31" spans="1:15">
      <c r="A31">
        <v>28</v>
      </c>
      <c r="H31" s="3">
        <f t="shared" si="0"/>
        <v>0</v>
      </c>
    </row>
  </sheetData>
  <sortState ref="M1:N31">
    <sortCondition descending="1" ref="N1:N31"/>
  </sortState>
  <mergeCells count="1">
    <mergeCell ref="D1:H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O27"/>
  <sheetViews>
    <sheetView zoomScaleNormal="100" workbookViewId="0">
      <selection activeCell="O7" sqref="O7"/>
    </sheetView>
  </sheetViews>
  <sheetFormatPr defaultRowHeight="14.4"/>
  <cols>
    <col min="1" max="1" width="9.109375" style="11"/>
    <col min="6" max="6" width="9.109375" style="11"/>
    <col min="7" max="7" width="12.44140625" customWidth="1"/>
    <col min="12" max="12" width="19.33203125" bestFit="1" customWidth="1"/>
  </cols>
  <sheetData>
    <row r="2" spans="1:15">
      <c r="B2" s="11" t="s">
        <v>38</v>
      </c>
      <c r="C2" s="11"/>
      <c r="D2" s="11"/>
      <c r="E2" s="11"/>
      <c r="G2" s="11" t="s">
        <v>39</v>
      </c>
      <c r="H2" s="11"/>
      <c r="I2" s="11"/>
      <c r="J2" s="11"/>
      <c r="K2" s="11"/>
      <c r="L2" s="20" t="s">
        <v>108</v>
      </c>
      <c r="M2" s="11"/>
      <c r="N2" s="11"/>
      <c r="O2" s="11"/>
    </row>
    <row r="4" spans="1:15">
      <c r="A4" s="11">
        <v>1</v>
      </c>
      <c r="B4" t="s">
        <v>12</v>
      </c>
      <c r="D4">
        <v>4867</v>
      </c>
      <c r="F4" s="11">
        <v>1</v>
      </c>
      <c r="G4" t="s">
        <v>10</v>
      </c>
      <c r="I4" s="1">
        <v>5472</v>
      </c>
      <c r="K4" s="1">
        <v>1</v>
      </c>
      <c r="L4" t="s">
        <v>12</v>
      </c>
      <c r="M4" s="1">
        <v>5290</v>
      </c>
    </row>
    <row r="5" spans="1:15">
      <c r="A5" s="11">
        <v>2</v>
      </c>
      <c r="B5" t="s">
        <v>10</v>
      </c>
      <c r="D5">
        <v>4773</v>
      </c>
      <c r="F5" s="11">
        <v>2</v>
      </c>
      <c r="G5" t="s">
        <v>58</v>
      </c>
      <c r="I5" s="1">
        <v>5327</v>
      </c>
      <c r="K5" s="1">
        <v>2</v>
      </c>
      <c r="L5" t="s">
        <v>5</v>
      </c>
      <c r="M5" s="9">
        <v>4942</v>
      </c>
    </row>
    <row r="6" spans="1:15">
      <c r="A6" s="11">
        <v>3</v>
      </c>
      <c r="B6" t="s">
        <v>27</v>
      </c>
      <c r="D6">
        <v>4747</v>
      </c>
      <c r="F6" s="11">
        <v>3</v>
      </c>
      <c r="G6" t="s">
        <v>14</v>
      </c>
      <c r="I6" s="1">
        <v>5079</v>
      </c>
      <c r="K6" s="1">
        <v>3</v>
      </c>
      <c r="L6" t="s">
        <v>35</v>
      </c>
      <c r="M6" s="1">
        <v>4917</v>
      </c>
    </row>
    <row r="7" spans="1:15">
      <c r="A7" s="11">
        <v>4</v>
      </c>
      <c r="B7" t="s">
        <v>8</v>
      </c>
      <c r="D7">
        <v>4718</v>
      </c>
      <c r="F7" s="11">
        <v>4</v>
      </c>
      <c r="G7" t="s">
        <v>12</v>
      </c>
      <c r="I7" s="1">
        <v>4800</v>
      </c>
      <c r="K7" s="1">
        <v>4</v>
      </c>
      <c r="L7" t="s">
        <v>29</v>
      </c>
      <c r="M7" s="1">
        <v>4815</v>
      </c>
    </row>
    <row r="8" spans="1:15">
      <c r="A8" s="11">
        <v>5</v>
      </c>
      <c r="B8" t="s">
        <v>65</v>
      </c>
      <c r="C8" t="s">
        <v>4</v>
      </c>
      <c r="D8">
        <v>4711</v>
      </c>
      <c r="F8" s="11">
        <v>5</v>
      </c>
      <c r="G8" t="s">
        <v>13</v>
      </c>
      <c r="I8" s="1">
        <v>4686</v>
      </c>
      <c r="K8" s="1">
        <v>5</v>
      </c>
      <c r="L8" t="s">
        <v>13</v>
      </c>
      <c r="M8" s="1">
        <v>4733</v>
      </c>
    </row>
    <row r="9" spans="1:15">
      <c r="A9" s="11">
        <v>6</v>
      </c>
      <c r="B9" t="s">
        <v>25</v>
      </c>
      <c r="D9">
        <v>4669</v>
      </c>
      <c r="F9" s="11">
        <v>6</v>
      </c>
      <c r="G9" t="s">
        <v>8</v>
      </c>
      <c r="I9" s="1">
        <v>4616</v>
      </c>
      <c r="K9" s="1">
        <v>6</v>
      </c>
      <c r="L9" t="s">
        <v>4</v>
      </c>
      <c r="M9" s="9">
        <v>4656</v>
      </c>
    </row>
    <row r="10" spans="1:15">
      <c r="A10" s="11">
        <v>7</v>
      </c>
      <c r="B10" t="s">
        <v>7</v>
      </c>
      <c r="D10">
        <v>4631</v>
      </c>
      <c r="F10" s="11">
        <v>7</v>
      </c>
      <c r="G10" t="s">
        <v>37</v>
      </c>
      <c r="I10" s="1">
        <v>4522</v>
      </c>
      <c r="K10" s="1">
        <v>7</v>
      </c>
      <c r="L10" t="s">
        <v>52</v>
      </c>
      <c r="M10" s="1">
        <v>4567</v>
      </c>
    </row>
    <row r="11" spans="1:15">
      <c r="A11" s="11">
        <v>8</v>
      </c>
      <c r="B11" t="s">
        <v>5</v>
      </c>
      <c r="D11">
        <v>4617</v>
      </c>
      <c r="F11" s="11">
        <v>8</v>
      </c>
      <c r="G11" t="s">
        <v>6</v>
      </c>
      <c r="I11" s="1">
        <v>4515</v>
      </c>
      <c r="K11" s="1">
        <v>8</v>
      </c>
      <c r="L11" t="s">
        <v>27</v>
      </c>
      <c r="M11" s="1">
        <v>4510</v>
      </c>
    </row>
    <row r="12" spans="1:15">
      <c r="A12" s="11">
        <v>9</v>
      </c>
      <c r="B12" t="s">
        <v>28</v>
      </c>
      <c r="D12">
        <v>4580</v>
      </c>
      <c r="F12" s="11">
        <v>9</v>
      </c>
      <c r="G12" t="s">
        <v>62</v>
      </c>
      <c r="I12" s="1">
        <v>4497</v>
      </c>
      <c r="K12" s="1">
        <v>9</v>
      </c>
      <c r="L12" t="s">
        <v>28</v>
      </c>
      <c r="M12" s="1">
        <v>4417</v>
      </c>
    </row>
    <row r="13" spans="1:15">
      <c r="A13" s="11">
        <v>10</v>
      </c>
      <c r="B13" t="s">
        <v>14</v>
      </c>
      <c r="D13">
        <v>4536</v>
      </c>
      <c r="F13" s="11">
        <v>10</v>
      </c>
      <c r="G13" t="s">
        <v>63</v>
      </c>
      <c r="I13" s="1">
        <v>4494</v>
      </c>
      <c r="K13" s="1">
        <v>10</v>
      </c>
      <c r="L13" t="s">
        <v>50</v>
      </c>
      <c r="M13" s="1">
        <v>4407</v>
      </c>
    </row>
    <row r="14" spans="1:15">
      <c r="A14" s="11">
        <v>11</v>
      </c>
      <c r="B14" t="s">
        <v>13</v>
      </c>
      <c r="D14">
        <v>4108</v>
      </c>
      <c r="F14" s="11">
        <v>11</v>
      </c>
      <c r="G14" t="s">
        <v>7</v>
      </c>
      <c r="I14" s="1">
        <v>4413</v>
      </c>
      <c r="K14" s="1">
        <v>11</v>
      </c>
      <c r="L14" t="s">
        <v>11</v>
      </c>
      <c r="M14" s="1">
        <v>4396</v>
      </c>
    </row>
    <row r="15" spans="1:15">
      <c r="A15" s="11">
        <v>12</v>
      </c>
      <c r="B15" t="s">
        <v>11</v>
      </c>
      <c r="D15">
        <v>4028</v>
      </c>
      <c r="F15" s="11">
        <v>12</v>
      </c>
      <c r="G15" t="s">
        <v>28</v>
      </c>
      <c r="I15" s="1">
        <v>4377</v>
      </c>
      <c r="K15" s="1">
        <v>12</v>
      </c>
      <c r="L15" t="s">
        <v>25</v>
      </c>
      <c r="M15" s="1">
        <v>4377</v>
      </c>
    </row>
    <row r="16" spans="1:15">
      <c r="A16" s="11">
        <v>13</v>
      </c>
      <c r="B16" t="s">
        <v>9</v>
      </c>
      <c r="D16">
        <v>4012</v>
      </c>
      <c r="F16" s="11">
        <v>13</v>
      </c>
      <c r="G16" t="s">
        <v>9</v>
      </c>
      <c r="I16" s="1">
        <v>4311</v>
      </c>
      <c r="K16" s="1">
        <v>13</v>
      </c>
      <c r="L16" t="s">
        <v>62</v>
      </c>
      <c r="M16" s="1">
        <v>4347</v>
      </c>
    </row>
    <row r="17" spans="1:13">
      <c r="A17" s="11">
        <v>14</v>
      </c>
      <c r="B17" t="s">
        <v>6</v>
      </c>
      <c r="D17">
        <v>3902</v>
      </c>
      <c r="F17" s="11">
        <v>14</v>
      </c>
      <c r="G17" t="s">
        <v>4</v>
      </c>
      <c r="I17" s="1">
        <v>4297</v>
      </c>
      <c r="K17" s="1">
        <v>14</v>
      </c>
      <c r="L17" t="s">
        <v>26</v>
      </c>
      <c r="M17" s="1">
        <v>4319</v>
      </c>
    </row>
    <row r="18" spans="1:13">
      <c r="A18" s="11">
        <v>15</v>
      </c>
      <c r="B18" t="s">
        <v>29</v>
      </c>
      <c r="D18">
        <v>3605</v>
      </c>
      <c r="F18" s="11">
        <v>15</v>
      </c>
      <c r="G18" t="s">
        <v>36</v>
      </c>
      <c r="I18" s="1">
        <v>4231</v>
      </c>
      <c r="K18" s="1">
        <v>15</v>
      </c>
      <c r="L18" t="s">
        <v>64</v>
      </c>
      <c r="M18" s="1">
        <v>4313</v>
      </c>
    </row>
    <row r="19" spans="1:13">
      <c r="A19" s="11">
        <v>16</v>
      </c>
      <c r="B19" t="s">
        <v>26</v>
      </c>
      <c r="D19">
        <v>3604</v>
      </c>
      <c r="F19" s="11">
        <v>16</v>
      </c>
      <c r="G19" t="s">
        <v>35</v>
      </c>
      <c r="I19" s="1">
        <v>4153</v>
      </c>
      <c r="K19" s="1">
        <v>16</v>
      </c>
      <c r="L19" t="s">
        <v>51</v>
      </c>
      <c r="M19" s="1">
        <v>4224</v>
      </c>
    </row>
    <row r="20" spans="1:13">
      <c r="A20" s="11">
        <v>17</v>
      </c>
      <c r="B20" t="s">
        <v>31</v>
      </c>
      <c r="D20" s="5">
        <v>3600</v>
      </c>
      <c r="F20" s="11">
        <v>17</v>
      </c>
      <c r="G20" t="s">
        <v>11</v>
      </c>
      <c r="I20" s="1">
        <v>4017</v>
      </c>
      <c r="K20" s="1">
        <v>17</v>
      </c>
      <c r="L20" t="s">
        <v>10</v>
      </c>
      <c r="M20" s="9">
        <v>4214</v>
      </c>
    </row>
    <row r="21" spans="1:13">
      <c r="F21" s="11">
        <v>18</v>
      </c>
      <c r="G21" t="s">
        <v>27</v>
      </c>
      <c r="I21" s="1">
        <v>3930</v>
      </c>
      <c r="K21" s="1">
        <v>18</v>
      </c>
      <c r="L21" t="s">
        <v>7</v>
      </c>
      <c r="M21" s="9">
        <v>4203</v>
      </c>
    </row>
    <row r="22" spans="1:13">
      <c r="F22" s="11">
        <v>19</v>
      </c>
      <c r="G22" t="s">
        <v>5</v>
      </c>
      <c r="I22" s="1">
        <v>3834</v>
      </c>
      <c r="K22" s="1">
        <v>19</v>
      </c>
      <c r="L22" t="s">
        <v>44</v>
      </c>
      <c r="M22" s="1">
        <v>4149</v>
      </c>
    </row>
    <row r="23" spans="1:13">
      <c r="F23" s="11">
        <v>20</v>
      </c>
      <c r="G23" t="s">
        <v>31</v>
      </c>
      <c r="I23" s="1">
        <v>3688</v>
      </c>
      <c r="K23" s="1">
        <v>20</v>
      </c>
      <c r="L23" t="s">
        <v>14</v>
      </c>
      <c r="M23" s="1">
        <v>4084</v>
      </c>
    </row>
    <row r="24" spans="1:13">
      <c r="K24" s="1">
        <v>21</v>
      </c>
      <c r="L24" t="s">
        <v>6</v>
      </c>
      <c r="M24" s="6">
        <v>4686</v>
      </c>
    </row>
    <row r="25" spans="1:13">
      <c r="K25" s="1">
        <v>22</v>
      </c>
      <c r="L25" t="s">
        <v>31</v>
      </c>
      <c r="M25" s="1">
        <v>0</v>
      </c>
    </row>
    <row r="27" spans="1:13">
      <c r="D27" t="s">
        <v>15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M32"/>
  <sheetViews>
    <sheetView workbookViewId="0">
      <selection activeCell="P6" sqref="P6"/>
    </sheetView>
  </sheetViews>
  <sheetFormatPr defaultRowHeight="14.4"/>
  <cols>
    <col min="2" max="2" width="19.33203125" bestFit="1" customWidth="1"/>
    <col min="4" max="4" width="8" customWidth="1"/>
    <col min="11" max="11" width="9.109375" style="1"/>
    <col min="12" max="12" width="22.33203125" bestFit="1" customWidth="1"/>
  </cols>
  <sheetData>
    <row r="2" spans="1:13">
      <c r="L2" s="2" t="s">
        <v>102</v>
      </c>
    </row>
    <row r="3" spans="1:13">
      <c r="E3" t="s">
        <v>0</v>
      </c>
      <c r="F3" t="s">
        <v>1</v>
      </c>
      <c r="G3" t="s">
        <v>2</v>
      </c>
      <c r="H3" t="s">
        <v>3</v>
      </c>
    </row>
    <row r="4" spans="1:13">
      <c r="A4">
        <v>1</v>
      </c>
      <c r="B4" t="s">
        <v>4</v>
      </c>
      <c r="E4">
        <v>1412</v>
      </c>
      <c r="F4">
        <v>1799</v>
      </c>
      <c r="G4">
        <v>1071</v>
      </c>
      <c r="H4">
        <f>SUM(E4,F4:G4)</f>
        <v>4282</v>
      </c>
      <c r="K4" s="1">
        <v>1</v>
      </c>
      <c r="L4" t="s">
        <v>8</v>
      </c>
      <c r="M4">
        <v>5433</v>
      </c>
    </row>
    <row r="5" spans="1:13">
      <c r="A5">
        <v>2</v>
      </c>
      <c r="B5" t="s">
        <v>5</v>
      </c>
      <c r="E5">
        <v>1420</v>
      </c>
      <c r="F5">
        <v>1188</v>
      </c>
      <c r="G5">
        <v>1597</v>
      </c>
      <c r="H5">
        <f t="shared" ref="H5:H32" si="0">SUM(E5,F5:G5)</f>
        <v>4205</v>
      </c>
      <c r="K5" s="1">
        <v>2</v>
      </c>
      <c r="L5" t="s">
        <v>10</v>
      </c>
      <c r="M5">
        <v>5316</v>
      </c>
    </row>
    <row r="6" spans="1:13">
      <c r="A6">
        <v>3</v>
      </c>
      <c r="B6" t="s">
        <v>10</v>
      </c>
      <c r="E6">
        <v>1629</v>
      </c>
      <c r="F6">
        <v>2090</v>
      </c>
      <c r="G6">
        <v>1597</v>
      </c>
      <c r="H6">
        <f t="shared" si="0"/>
        <v>5316</v>
      </c>
      <c r="K6" s="1">
        <v>3</v>
      </c>
      <c r="L6" t="s">
        <v>63</v>
      </c>
      <c r="M6">
        <v>5185</v>
      </c>
    </row>
    <row r="7" spans="1:13">
      <c r="A7">
        <v>4</v>
      </c>
      <c r="B7" t="s">
        <v>7</v>
      </c>
      <c r="E7">
        <v>1315</v>
      </c>
      <c r="F7">
        <v>1662</v>
      </c>
      <c r="G7">
        <v>1306</v>
      </c>
      <c r="H7">
        <f t="shared" si="0"/>
        <v>4283</v>
      </c>
      <c r="K7" s="1">
        <v>4</v>
      </c>
      <c r="L7" t="s">
        <v>9</v>
      </c>
      <c r="M7">
        <v>5154</v>
      </c>
    </row>
    <row r="8" spans="1:13">
      <c r="A8">
        <v>5</v>
      </c>
      <c r="B8" t="s">
        <v>6</v>
      </c>
      <c r="E8">
        <v>1454</v>
      </c>
      <c r="F8">
        <v>1420</v>
      </c>
      <c r="G8">
        <v>1607</v>
      </c>
      <c r="H8">
        <f t="shared" si="0"/>
        <v>4481</v>
      </c>
      <c r="K8" s="1">
        <v>5</v>
      </c>
      <c r="L8" t="s">
        <v>62</v>
      </c>
      <c r="M8">
        <v>5041</v>
      </c>
    </row>
    <row r="9" spans="1:13">
      <c r="A9">
        <v>6</v>
      </c>
      <c r="H9">
        <f t="shared" si="0"/>
        <v>0</v>
      </c>
      <c r="K9" s="1">
        <v>6</v>
      </c>
      <c r="L9" t="s">
        <v>11</v>
      </c>
      <c r="M9">
        <v>4951</v>
      </c>
    </row>
    <row r="10" spans="1:13">
      <c r="A10">
        <v>7</v>
      </c>
      <c r="B10" t="s">
        <v>13</v>
      </c>
      <c r="E10">
        <v>1608</v>
      </c>
      <c r="F10">
        <v>1837</v>
      </c>
      <c r="G10">
        <v>1291</v>
      </c>
      <c r="H10">
        <f t="shared" si="0"/>
        <v>4736</v>
      </c>
      <c r="K10" s="1">
        <v>7</v>
      </c>
      <c r="L10" t="s">
        <v>13</v>
      </c>
      <c r="M10">
        <v>4736</v>
      </c>
    </row>
    <row r="11" spans="1:13">
      <c r="A11">
        <v>8</v>
      </c>
      <c r="B11" t="s">
        <v>14</v>
      </c>
      <c r="E11">
        <v>1493</v>
      </c>
      <c r="F11">
        <v>1694</v>
      </c>
      <c r="G11">
        <v>1465</v>
      </c>
      <c r="H11">
        <f t="shared" si="0"/>
        <v>4652</v>
      </c>
      <c r="K11" s="1">
        <v>8</v>
      </c>
      <c r="L11" t="s">
        <v>35</v>
      </c>
      <c r="M11">
        <v>4674</v>
      </c>
    </row>
    <row r="12" spans="1:13">
      <c r="A12">
        <v>9</v>
      </c>
      <c r="B12" t="s">
        <v>8</v>
      </c>
      <c r="E12">
        <v>1980</v>
      </c>
      <c r="F12">
        <v>1694</v>
      </c>
      <c r="G12">
        <v>1759</v>
      </c>
      <c r="H12">
        <f t="shared" si="0"/>
        <v>5433</v>
      </c>
      <c r="K12" s="1">
        <v>9</v>
      </c>
      <c r="L12" t="s">
        <v>14</v>
      </c>
      <c r="M12">
        <v>4652</v>
      </c>
    </row>
    <row r="13" spans="1:13">
      <c r="A13">
        <v>10</v>
      </c>
      <c r="B13" t="s">
        <v>9</v>
      </c>
      <c r="E13">
        <v>1629</v>
      </c>
      <c r="F13">
        <v>1799</v>
      </c>
      <c r="G13">
        <v>1726</v>
      </c>
      <c r="H13">
        <f t="shared" si="0"/>
        <v>5154</v>
      </c>
      <c r="K13" s="1">
        <v>10</v>
      </c>
      <c r="L13" t="s">
        <v>6</v>
      </c>
      <c r="M13">
        <v>4481</v>
      </c>
    </row>
    <row r="14" spans="1:13">
      <c r="A14">
        <v>11</v>
      </c>
      <c r="B14" t="s">
        <v>11</v>
      </c>
      <c r="E14">
        <v>1980</v>
      </c>
      <c r="F14">
        <v>1320</v>
      </c>
      <c r="G14">
        <v>1651</v>
      </c>
      <c r="H14">
        <f t="shared" si="0"/>
        <v>4951</v>
      </c>
      <c r="K14" s="1">
        <v>11</v>
      </c>
      <c r="L14" t="s">
        <v>52</v>
      </c>
      <c r="M14">
        <v>4474</v>
      </c>
    </row>
    <row r="15" spans="1:13">
      <c r="A15">
        <v>12</v>
      </c>
      <c r="B15" t="s">
        <v>12</v>
      </c>
      <c r="E15">
        <v>1454</v>
      </c>
      <c r="F15">
        <v>1273</v>
      </c>
      <c r="G15">
        <v>1306</v>
      </c>
      <c r="H15">
        <f t="shared" si="0"/>
        <v>4033</v>
      </c>
      <c r="K15" s="1">
        <v>12</v>
      </c>
      <c r="L15" t="s">
        <v>64</v>
      </c>
      <c r="M15">
        <v>4378</v>
      </c>
    </row>
    <row r="16" spans="1:13">
      <c r="A16">
        <v>13</v>
      </c>
      <c r="B16" t="s">
        <v>27</v>
      </c>
      <c r="E16">
        <v>1493</v>
      </c>
      <c r="F16">
        <v>1265</v>
      </c>
      <c r="G16">
        <v>973</v>
      </c>
      <c r="H16">
        <f t="shared" si="0"/>
        <v>3731</v>
      </c>
      <c r="K16" s="1">
        <v>13</v>
      </c>
      <c r="L16" t="s">
        <v>29</v>
      </c>
      <c r="M16">
        <v>4316</v>
      </c>
    </row>
    <row r="17" spans="1:13">
      <c r="A17">
        <v>14</v>
      </c>
      <c r="B17" t="s">
        <v>25</v>
      </c>
      <c r="E17">
        <v>1373</v>
      </c>
      <c r="F17">
        <v>1273</v>
      </c>
      <c r="G17">
        <v>1505</v>
      </c>
      <c r="H17">
        <f t="shared" si="0"/>
        <v>4151</v>
      </c>
      <c r="K17" s="1">
        <v>14</v>
      </c>
      <c r="L17" t="s">
        <v>26</v>
      </c>
      <c r="M17">
        <v>4284</v>
      </c>
    </row>
    <row r="18" spans="1:13">
      <c r="A18">
        <v>15</v>
      </c>
      <c r="B18" t="s">
        <v>26</v>
      </c>
      <c r="E18">
        <v>1412</v>
      </c>
      <c r="F18">
        <v>1265</v>
      </c>
      <c r="G18">
        <v>1607</v>
      </c>
      <c r="H18">
        <f t="shared" si="0"/>
        <v>4284</v>
      </c>
      <c r="K18" s="1">
        <v>15</v>
      </c>
      <c r="L18" t="s">
        <v>7</v>
      </c>
      <c r="M18">
        <v>4283</v>
      </c>
    </row>
    <row r="19" spans="1:13">
      <c r="A19">
        <v>16</v>
      </c>
      <c r="B19" t="s">
        <v>29</v>
      </c>
      <c r="E19">
        <v>1608</v>
      </c>
      <c r="F19">
        <v>982</v>
      </c>
      <c r="G19">
        <v>1726</v>
      </c>
      <c r="H19">
        <f t="shared" si="0"/>
        <v>4316</v>
      </c>
      <c r="K19" s="1">
        <v>16</v>
      </c>
      <c r="L19" t="s">
        <v>4</v>
      </c>
      <c r="M19">
        <v>4282</v>
      </c>
    </row>
    <row r="20" spans="1:13">
      <c r="A20">
        <v>17</v>
      </c>
      <c r="H20">
        <f t="shared" si="0"/>
        <v>0</v>
      </c>
      <c r="K20" s="1">
        <v>17</v>
      </c>
      <c r="L20" t="s">
        <v>44</v>
      </c>
      <c r="M20">
        <v>4259</v>
      </c>
    </row>
    <row r="21" spans="1:13">
      <c r="A21">
        <v>18</v>
      </c>
      <c r="H21">
        <f t="shared" si="0"/>
        <v>0</v>
      </c>
      <c r="K21" s="1">
        <v>18</v>
      </c>
      <c r="L21" t="s">
        <v>5</v>
      </c>
      <c r="M21">
        <v>4205</v>
      </c>
    </row>
    <row r="22" spans="1:13">
      <c r="A22">
        <v>19</v>
      </c>
      <c r="B22" t="s">
        <v>35</v>
      </c>
      <c r="E22">
        <v>1373</v>
      </c>
      <c r="F22">
        <v>1320</v>
      </c>
      <c r="G22">
        <v>1981</v>
      </c>
      <c r="H22">
        <f t="shared" si="0"/>
        <v>4674</v>
      </c>
      <c r="K22" s="1">
        <v>19</v>
      </c>
      <c r="L22" t="s">
        <v>25</v>
      </c>
      <c r="M22">
        <v>4151</v>
      </c>
    </row>
    <row r="23" spans="1:13">
      <c r="A23">
        <v>20</v>
      </c>
      <c r="B23" t="s">
        <v>62</v>
      </c>
      <c r="E23">
        <v>1528</v>
      </c>
      <c r="F23">
        <v>1532</v>
      </c>
      <c r="G23">
        <v>1981</v>
      </c>
      <c r="H23">
        <f t="shared" si="0"/>
        <v>5041</v>
      </c>
      <c r="K23" s="1">
        <v>20</v>
      </c>
      <c r="L23" t="s">
        <v>12</v>
      </c>
      <c r="M23">
        <v>4033</v>
      </c>
    </row>
    <row r="24" spans="1:13">
      <c r="A24">
        <v>21</v>
      </c>
      <c r="B24" t="s">
        <v>63</v>
      </c>
      <c r="E24">
        <v>1589</v>
      </c>
      <c r="F24">
        <v>1837</v>
      </c>
      <c r="G24">
        <v>1759</v>
      </c>
      <c r="H24">
        <f t="shared" si="0"/>
        <v>5185</v>
      </c>
      <c r="K24" s="1">
        <v>21</v>
      </c>
      <c r="L24" t="s">
        <v>50</v>
      </c>
      <c r="M24">
        <v>3969</v>
      </c>
    </row>
    <row r="25" spans="1:13">
      <c r="A25">
        <v>22</v>
      </c>
      <c r="B25" t="s">
        <v>52</v>
      </c>
      <c r="E25">
        <v>1589</v>
      </c>
      <c r="F25">
        <v>1420</v>
      </c>
      <c r="G25">
        <v>1465</v>
      </c>
      <c r="H25">
        <f t="shared" si="0"/>
        <v>4474</v>
      </c>
      <c r="K25" s="1">
        <v>22</v>
      </c>
      <c r="L25" t="s">
        <v>67</v>
      </c>
      <c r="M25">
        <v>3801</v>
      </c>
    </row>
    <row r="26" spans="1:13">
      <c r="A26">
        <v>23</v>
      </c>
      <c r="B26" t="s">
        <v>51</v>
      </c>
      <c r="E26">
        <v>932</v>
      </c>
      <c r="F26">
        <v>1662</v>
      </c>
      <c r="G26">
        <v>1071</v>
      </c>
      <c r="H26">
        <f t="shared" si="0"/>
        <v>3665</v>
      </c>
      <c r="K26" s="1">
        <v>23</v>
      </c>
      <c r="L26" t="s">
        <v>27</v>
      </c>
      <c r="M26">
        <v>3731</v>
      </c>
    </row>
    <row r="27" spans="1:13">
      <c r="A27">
        <v>24</v>
      </c>
      <c r="B27" t="s">
        <v>64</v>
      </c>
      <c r="E27">
        <v>1315</v>
      </c>
      <c r="F27">
        <v>2090</v>
      </c>
      <c r="G27">
        <v>973</v>
      </c>
      <c r="H27">
        <f t="shared" si="0"/>
        <v>4378</v>
      </c>
      <c r="K27" s="1">
        <v>24</v>
      </c>
      <c r="L27" t="s">
        <v>51</v>
      </c>
      <c r="M27">
        <v>3665</v>
      </c>
    </row>
    <row r="28" spans="1:13">
      <c r="A28">
        <v>25</v>
      </c>
      <c r="B28" t="s">
        <v>50</v>
      </c>
      <c r="E28">
        <v>932</v>
      </c>
      <c r="F28">
        <v>1532</v>
      </c>
      <c r="G28">
        <v>1505</v>
      </c>
      <c r="H28">
        <f t="shared" si="0"/>
        <v>3969</v>
      </c>
    </row>
    <row r="29" spans="1:13">
      <c r="A29">
        <v>26</v>
      </c>
      <c r="B29" t="s">
        <v>44</v>
      </c>
      <c r="E29">
        <v>1420</v>
      </c>
      <c r="F29">
        <v>1188</v>
      </c>
      <c r="G29">
        <v>1651</v>
      </c>
      <c r="H29">
        <f t="shared" si="0"/>
        <v>4259</v>
      </c>
    </row>
    <row r="30" spans="1:13">
      <c r="A30">
        <v>27</v>
      </c>
      <c r="B30" t="s">
        <v>67</v>
      </c>
      <c r="E30">
        <v>1528</v>
      </c>
      <c r="F30">
        <v>982</v>
      </c>
      <c r="G30">
        <v>1291</v>
      </c>
      <c r="H30">
        <f t="shared" si="0"/>
        <v>3801</v>
      </c>
    </row>
    <row r="31" spans="1:13">
      <c r="A31">
        <v>28</v>
      </c>
      <c r="H31">
        <f t="shared" si="0"/>
        <v>0</v>
      </c>
    </row>
    <row r="32" spans="1:13">
      <c r="A32">
        <v>29</v>
      </c>
      <c r="H32">
        <f t="shared" si="0"/>
        <v>0</v>
      </c>
    </row>
  </sheetData>
  <sortState ref="L3:M32">
    <sortCondition descending="1" ref="M3:M32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3:M40"/>
  <sheetViews>
    <sheetView zoomScaleNormal="100" workbookViewId="0">
      <selection activeCell="Q9" sqref="Q9"/>
    </sheetView>
  </sheetViews>
  <sheetFormatPr defaultRowHeight="14.4"/>
  <cols>
    <col min="2" max="2" width="19.33203125" bestFit="1" customWidth="1"/>
    <col min="11" max="11" width="9.109375" style="1"/>
    <col min="12" max="12" width="19.33203125" bestFit="1" customWidth="1"/>
    <col min="13" max="13" width="11.33203125" bestFit="1" customWidth="1"/>
  </cols>
  <sheetData>
    <row r="3" spans="1:13">
      <c r="E3" t="s">
        <v>0</v>
      </c>
      <c r="F3" t="s">
        <v>1</v>
      </c>
      <c r="G3" t="s">
        <v>2</v>
      </c>
      <c r="H3" t="s">
        <v>3</v>
      </c>
      <c r="L3" t="s">
        <v>103</v>
      </c>
      <c r="M3" s="13">
        <v>41705</v>
      </c>
    </row>
    <row r="4" spans="1:13">
      <c r="A4">
        <v>1</v>
      </c>
      <c r="B4" t="s">
        <v>4</v>
      </c>
      <c r="E4">
        <v>1194</v>
      </c>
      <c r="F4">
        <v>1427</v>
      </c>
      <c r="G4">
        <v>1141</v>
      </c>
      <c r="H4">
        <f t="shared" ref="H4:H34" si="0">SUM(E4,F4:G4)</f>
        <v>3762</v>
      </c>
    </row>
    <row r="5" spans="1:13">
      <c r="A5">
        <v>2</v>
      </c>
      <c r="B5" t="s">
        <v>5</v>
      </c>
      <c r="E5">
        <v>1692</v>
      </c>
      <c r="F5">
        <v>1218</v>
      </c>
      <c r="G5">
        <v>1831</v>
      </c>
      <c r="H5">
        <f t="shared" si="0"/>
        <v>4741</v>
      </c>
      <c r="I5" t="s">
        <v>15</v>
      </c>
    </row>
    <row r="6" spans="1:13">
      <c r="A6">
        <v>3</v>
      </c>
      <c r="B6" t="s">
        <v>10</v>
      </c>
      <c r="E6">
        <v>1389</v>
      </c>
      <c r="F6">
        <v>1721</v>
      </c>
      <c r="G6">
        <v>1251</v>
      </c>
      <c r="H6">
        <f t="shared" si="0"/>
        <v>4361</v>
      </c>
      <c r="K6" s="1">
        <v>1</v>
      </c>
      <c r="L6" t="s">
        <v>8</v>
      </c>
      <c r="M6">
        <v>5371</v>
      </c>
    </row>
    <row r="7" spans="1:13">
      <c r="A7">
        <v>4</v>
      </c>
      <c r="B7" t="s">
        <v>7</v>
      </c>
      <c r="E7" s="5">
        <v>1500</v>
      </c>
      <c r="F7">
        <v>1765</v>
      </c>
      <c r="G7">
        <v>968</v>
      </c>
      <c r="H7" s="5">
        <f t="shared" si="0"/>
        <v>4233</v>
      </c>
      <c r="I7" t="s">
        <v>15</v>
      </c>
      <c r="K7" s="1">
        <v>2</v>
      </c>
      <c r="L7" t="s">
        <v>13</v>
      </c>
      <c r="M7">
        <v>5127</v>
      </c>
    </row>
    <row r="8" spans="1:13">
      <c r="A8">
        <v>5</v>
      </c>
      <c r="B8" t="s">
        <v>6</v>
      </c>
      <c r="E8">
        <v>1653</v>
      </c>
      <c r="F8">
        <v>1478</v>
      </c>
      <c r="G8">
        <v>1411</v>
      </c>
      <c r="H8">
        <f t="shared" si="0"/>
        <v>4542</v>
      </c>
      <c r="K8" s="1">
        <v>3</v>
      </c>
      <c r="L8" t="s">
        <v>50</v>
      </c>
      <c r="M8">
        <v>4951</v>
      </c>
    </row>
    <row r="9" spans="1:13">
      <c r="A9">
        <v>6</v>
      </c>
      <c r="H9">
        <f t="shared" si="0"/>
        <v>0</v>
      </c>
      <c r="K9" s="1">
        <v>4</v>
      </c>
      <c r="L9" t="s">
        <v>11</v>
      </c>
      <c r="M9">
        <v>4754</v>
      </c>
    </row>
    <row r="10" spans="1:13">
      <c r="A10">
        <v>7</v>
      </c>
      <c r="B10" t="s">
        <v>13</v>
      </c>
      <c r="E10">
        <v>1329</v>
      </c>
      <c r="F10">
        <v>1704</v>
      </c>
      <c r="G10">
        <v>2094</v>
      </c>
      <c r="H10">
        <f t="shared" si="0"/>
        <v>5127</v>
      </c>
      <c r="I10" t="s">
        <v>15</v>
      </c>
      <c r="K10" s="1">
        <v>5</v>
      </c>
      <c r="L10" t="s">
        <v>5</v>
      </c>
      <c r="M10">
        <v>4741</v>
      </c>
    </row>
    <row r="11" spans="1:13">
      <c r="A11">
        <v>8</v>
      </c>
      <c r="B11" t="s">
        <v>14</v>
      </c>
      <c r="E11">
        <v>1512</v>
      </c>
      <c r="F11">
        <v>1312</v>
      </c>
      <c r="G11">
        <v>1638</v>
      </c>
      <c r="H11">
        <f t="shared" si="0"/>
        <v>4462</v>
      </c>
      <c r="K11" s="1">
        <v>6</v>
      </c>
      <c r="L11" t="s">
        <v>45</v>
      </c>
      <c r="M11">
        <v>4587</v>
      </c>
    </row>
    <row r="12" spans="1:13">
      <c r="A12">
        <v>9</v>
      </c>
      <c r="B12" t="s">
        <v>8</v>
      </c>
      <c r="E12">
        <v>1573</v>
      </c>
      <c r="F12">
        <v>1704</v>
      </c>
      <c r="G12">
        <v>2094</v>
      </c>
      <c r="H12">
        <f t="shared" si="0"/>
        <v>5371</v>
      </c>
      <c r="I12" t="s">
        <v>15</v>
      </c>
      <c r="K12" s="1">
        <v>7</v>
      </c>
      <c r="L12" t="s">
        <v>46</v>
      </c>
      <c r="M12" s="5">
        <v>4576</v>
      </c>
    </row>
    <row r="13" spans="1:13">
      <c r="A13">
        <v>10</v>
      </c>
      <c r="B13" t="s">
        <v>9</v>
      </c>
      <c r="E13">
        <v>1692</v>
      </c>
      <c r="F13">
        <v>1478</v>
      </c>
      <c r="G13">
        <v>1361</v>
      </c>
      <c r="H13">
        <f t="shared" si="0"/>
        <v>4531</v>
      </c>
      <c r="K13" s="1">
        <v>8</v>
      </c>
      <c r="L13" t="s">
        <v>12</v>
      </c>
      <c r="M13">
        <v>4565</v>
      </c>
    </row>
    <row r="14" spans="1:13">
      <c r="A14">
        <v>11</v>
      </c>
      <c r="B14" t="s">
        <v>11</v>
      </c>
      <c r="E14">
        <v>1402</v>
      </c>
      <c r="F14">
        <v>1721</v>
      </c>
      <c r="G14">
        <v>1631</v>
      </c>
      <c r="H14">
        <f t="shared" si="0"/>
        <v>4754</v>
      </c>
      <c r="I14" t="s">
        <v>15</v>
      </c>
      <c r="K14" s="1">
        <v>9</v>
      </c>
      <c r="L14" t="s">
        <v>6</v>
      </c>
      <c r="M14">
        <v>4542</v>
      </c>
    </row>
    <row r="15" spans="1:13">
      <c r="A15">
        <v>12</v>
      </c>
      <c r="B15" t="s">
        <v>12</v>
      </c>
      <c r="E15">
        <v>1389</v>
      </c>
      <c r="F15">
        <v>1765</v>
      </c>
      <c r="G15">
        <v>1411</v>
      </c>
      <c r="H15">
        <f t="shared" si="0"/>
        <v>4565</v>
      </c>
      <c r="K15" s="1">
        <v>10</v>
      </c>
      <c r="L15" t="s">
        <v>9</v>
      </c>
      <c r="M15">
        <v>4531</v>
      </c>
    </row>
    <row r="16" spans="1:13">
      <c r="A16">
        <v>13</v>
      </c>
      <c r="B16" t="s">
        <v>27</v>
      </c>
      <c r="E16">
        <v>1194</v>
      </c>
      <c r="F16">
        <v>1674</v>
      </c>
      <c r="G16">
        <v>1361</v>
      </c>
      <c r="H16">
        <f t="shared" si="0"/>
        <v>4229</v>
      </c>
      <c r="I16" t="s">
        <v>15</v>
      </c>
      <c r="K16" s="1">
        <v>11</v>
      </c>
      <c r="L16" t="s">
        <v>26</v>
      </c>
      <c r="M16">
        <v>4514</v>
      </c>
    </row>
    <row r="17" spans="1:13">
      <c r="A17">
        <v>14</v>
      </c>
      <c r="B17" t="s">
        <v>25</v>
      </c>
      <c r="E17">
        <v>1700</v>
      </c>
      <c r="F17" s="5">
        <v>1500</v>
      </c>
      <c r="G17">
        <v>1141</v>
      </c>
      <c r="H17" s="5">
        <f t="shared" si="0"/>
        <v>4341</v>
      </c>
      <c r="K17" s="1">
        <v>12</v>
      </c>
      <c r="L17" t="s">
        <v>28</v>
      </c>
      <c r="M17">
        <v>4509</v>
      </c>
    </row>
    <row r="18" spans="1:13">
      <c r="A18">
        <v>15</v>
      </c>
      <c r="B18" t="s">
        <v>26</v>
      </c>
      <c r="E18">
        <v>1410</v>
      </c>
      <c r="F18">
        <v>1620</v>
      </c>
      <c r="G18">
        <v>1484</v>
      </c>
      <c r="H18">
        <f t="shared" si="0"/>
        <v>4514</v>
      </c>
      <c r="K18" s="1">
        <v>13</v>
      </c>
      <c r="L18" t="s">
        <v>14</v>
      </c>
      <c r="M18">
        <v>4462</v>
      </c>
    </row>
    <row r="19" spans="1:13">
      <c r="A19">
        <v>16</v>
      </c>
      <c r="B19" t="s">
        <v>29</v>
      </c>
      <c r="E19">
        <v>1573</v>
      </c>
      <c r="F19">
        <v>1371</v>
      </c>
      <c r="G19">
        <v>1484</v>
      </c>
      <c r="H19">
        <f t="shared" si="0"/>
        <v>4428</v>
      </c>
      <c r="K19" s="1">
        <v>14</v>
      </c>
      <c r="L19" t="s">
        <v>29</v>
      </c>
      <c r="M19">
        <v>4428</v>
      </c>
    </row>
    <row r="20" spans="1:13">
      <c r="A20">
        <v>17</v>
      </c>
      <c r="B20" t="s">
        <v>28</v>
      </c>
      <c r="E20">
        <v>1653</v>
      </c>
      <c r="F20">
        <v>1218</v>
      </c>
      <c r="G20">
        <v>1638</v>
      </c>
      <c r="H20">
        <f t="shared" si="0"/>
        <v>4509</v>
      </c>
      <c r="K20" s="1">
        <v>15</v>
      </c>
      <c r="L20" t="s">
        <v>10</v>
      </c>
      <c r="M20">
        <v>4361</v>
      </c>
    </row>
    <row r="21" spans="1:13">
      <c r="A21">
        <v>18</v>
      </c>
      <c r="H21">
        <f t="shared" si="0"/>
        <v>0</v>
      </c>
      <c r="I21" t="s">
        <v>15</v>
      </c>
      <c r="K21" s="1">
        <v>16</v>
      </c>
      <c r="L21" t="s">
        <v>25</v>
      </c>
      <c r="M21" s="5">
        <v>4341</v>
      </c>
    </row>
    <row r="22" spans="1:13">
      <c r="A22">
        <v>19</v>
      </c>
      <c r="H22">
        <f t="shared" si="0"/>
        <v>0</v>
      </c>
      <c r="I22" t="s">
        <v>15</v>
      </c>
      <c r="K22" s="1">
        <v>17</v>
      </c>
      <c r="L22" t="s">
        <v>7</v>
      </c>
      <c r="M22" s="5">
        <v>4233</v>
      </c>
    </row>
    <row r="23" spans="1:13">
      <c r="A23">
        <v>20</v>
      </c>
      <c r="H23">
        <f t="shared" si="0"/>
        <v>0</v>
      </c>
      <c r="K23" s="1">
        <v>18</v>
      </c>
      <c r="L23" t="s">
        <v>27</v>
      </c>
      <c r="M23">
        <v>4229</v>
      </c>
    </row>
    <row r="24" spans="1:13">
      <c r="A24">
        <v>21</v>
      </c>
      <c r="E24" t="s">
        <v>15</v>
      </c>
      <c r="F24" t="s">
        <v>15</v>
      </c>
      <c r="G24" t="s">
        <v>15</v>
      </c>
      <c r="H24">
        <f t="shared" si="0"/>
        <v>0</v>
      </c>
      <c r="K24" s="1">
        <v>19</v>
      </c>
      <c r="L24" t="s">
        <v>51</v>
      </c>
      <c r="M24">
        <v>4075</v>
      </c>
    </row>
    <row r="25" spans="1:13">
      <c r="A25">
        <v>22</v>
      </c>
      <c r="B25" t="s">
        <v>52</v>
      </c>
      <c r="E25">
        <v>1410</v>
      </c>
      <c r="F25">
        <v>1371</v>
      </c>
      <c r="G25">
        <v>968</v>
      </c>
      <c r="H25">
        <f t="shared" si="0"/>
        <v>3749</v>
      </c>
      <c r="K25" s="1">
        <v>20</v>
      </c>
      <c r="L25" t="s">
        <v>4</v>
      </c>
      <c r="M25">
        <v>3762</v>
      </c>
    </row>
    <row r="26" spans="1:13">
      <c r="A26">
        <v>23</v>
      </c>
      <c r="B26" t="s">
        <v>51</v>
      </c>
      <c r="E26">
        <v>1512</v>
      </c>
      <c r="F26">
        <v>1312</v>
      </c>
      <c r="G26">
        <v>1251</v>
      </c>
      <c r="H26">
        <f t="shared" si="0"/>
        <v>4075</v>
      </c>
      <c r="K26" s="1">
        <v>21</v>
      </c>
      <c r="L26" t="s">
        <v>52</v>
      </c>
      <c r="M26">
        <v>3749</v>
      </c>
    </row>
    <row r="27" spans="1:13">
      <c r="A27">
        <v>24</v>
      </c>
      <c r="H27">
        <f t="shared" si="0"/>
        <v>0</v>
      </c>
    </row>
    <row r="28" spans="1:13">
      <c r="A28">
        <v>25</v>
      </c>
      <c r="B28" t="s">
        <v>50</v>
      </c>
      <c r="E28">
        <v>1700</v>
      </c>
      <c r="F28">
        <v>1620</v>
      </c>
      <c r="G28">
        <v>1631</v>
      </c>
      <c r="H28">
        <f t="shared" si="0"/>
        <v>4951</v>
      </c>
    </row>
    <row r="29" spans="1:13">
      <c r="A29">
        <v>26</v>
      </c>
      <c r="H29">
        <f t="shared" si="0"/>
        <v>0</v>
      </c>
    </row>
    <row r="30" spans="1:13">
      <c r="A30">
        <v>27</v>
      </c>
      <c r="H30">
        <f t="shared" si="0"/>
        <v>0</v>
      </c>
    </row>
    <row r="31" spans="1:13">
      <c r="A31">
        <v>28</v>
      </c>
      <c r="B31" t="s">
        <v>45</v>
      </c>
      <c r="E31">
        <v>1329</v>
      </c>
      <c r="F31">
        <v>1427</v>
      </c>
      <c r="G31">
        <v>1831</v>
      </c>
      <c r="H31">
        <f t="shared" si="0"/>
        <v>4587</v>
      </c>
    </row>
    <row r="32" spans="1:13">
      <c r="A32">
        <v>29</v>
      </c>
      <c r="B32" t="s">
        <v>46</v>
      </c>
      <c r="E32">
        <v>1402</v>
      </c>
      <c r="F32">
        <v>1674</v>
      </c>
      <c r="G32" s="5">
        <v>1500</v>
      </c>
      <c r="H32" s="5">
        <f t="shared" si="0"/>
        <v>4576</v>
      </c>
    </row>
    <row r="33" spans="1:8">
      <c r="A33">
        <v>30</v>
      </c>
      <c r="H33">
        <f t="shared" si="0"/>
        <v>0</v>
      </c>
    </row>
    <row r="34" spans="1:8">
      <c r="A34">
        <v>31</v>
      </c>
      <c r="H34">
        <f t="shared" si="0"/>
        <v>0</v>
      </c>
    </row>
    <row r="35" spans="1:8">
      <c r="A35">
        <v>32</v>
      </c>
    </row>
    <row r="36" spans="1:8">
      <c r="A36">
        <v>33</v>
      </c>
    </row>
    <row r="37" spans="1:8">
      <c r="A37">
        <v>34</v>
      </c>
    </row>
    <row r="38" spans="1:8">
      <c r="A38">
        <v>35</v>
      </c>
    </row>
    <row r="39" spans="1:8">
      <c r="A39">
        <v>36</v>
      </c>
    </row>
    <row r="40" spans="1:8">
      <c r="A40">
        <v>37</v>
      </c>
    </row>
  </sheetData>
  <sortState ref="K6:O26">
    <sortCondition ref="K6:K26"/>
  </sortState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3:R40"/>
  <sheetViews>
    <sheetView zoomScaleNormal="100" workbookViewId="0">
      <selection activeCell="N6" sqref="N6"/>
    </sheetView>
  </sheetViews>
  <sheetFormatPr defaultRowHeight="14.4"/>
  <cols>
    <col min="1" max="1" width="9.109375" style="1"/>
    <col min="2" max="2" width="21.109375" customWidth="1"/>
    <col min="3" max="3" width="5.5546875" customWidth="1"/>
    <col min="4" max="4" width="5.6640625" customWidth="1"/>
    <col min="12" max="12" width="9.88671875" bestFit="1" customWidth="1"/>
    <col min="14" max="15" width="19.33203125" bestFit="1" customWidth="1"/>
    <col min="17" max="17" width="19.33203125" bestFit="1" customWidth="1"/>
  </cols>
  <sheetData>
    <row r="3" spans="1:18">
      <c r="A3" s="18"/>
      <c r="B3" s="19"/>
      <c r="C3" s="19"/>
      <c r="D3" s="19"/>
      <c r="E3" s="19" t="s">
        <v>0</v>
      </c>
      <c r="F3" s="19" t="s">
        <v>1</v>
      </c>
      <c r="G3" s="19" t="s">
        <v>2</v>
      </c>
      <c r="H3" s="19" t="s">
        <v>3</v>
      </c>
      <c r="I3" s="19"/>
      <c r="N3" t="s">
        <v>15</v>
      </c>
      <c r="R3" t="s">
        <v>15</v>
      </c>
    </row>
    <row r="4" spans="1:18">
      <c r="A4" s="18">
        <v>1</v>
      </c>
      <c r="B4" s="19" t="s">
        <v>4</v>
      </c>
      <c r="C4" s="19"/>
      <c r="D4" s="19"/>
      <c r="E4" s="19">
        <v>1288</v>
      </c>
      <c r="F4" s="19">
        <v>1468</v>
      </c>
      <c r="G4" s="19">
        <v>1383</v>
      </c>
      <c r="H4" s="19">
        <f>SUM(E4+F4+G4)</f>
        <v>4139</v>
      </c>
      <c r="I4" s="19"/>
      <c r="N4" s="19" t="s">
        <v>94</v>
      </c>
      <c r="O4" s="19" t="s">
        <v>29</v>
      </c>
      <c r="P4" s="19">
        <v>5348</v>
      </c>
    </row>
    <row r="5" spans="1:18">
      <c r="A5" s="18">
        <v>2</v>
      </c>
      <c r="B5" s="19" t="s">
        <v>5</v>
      </c>
      <c r="C5" s="19"/>
      <c r="D5" s="19"/>
      <c r="E5" s="19">
        <v>1522</v>
      </c>
      <c r="F5" s="19">
        <v>2147</v>
      </c>
      <c r="G5" s="19">
        <v>1454</v>
      </c>
      <c r="H5" s="19">
        <f t="shared" ref="H5:H40" si="0">SUM(E5,F5:G5)</f>
        <v>5123</v>
      </c>
      <c r="I5" s="19" t="s">
        <v>15</v>
      </c>
      <c r="N5" s="19" t="s">
        <v>95</v>
      </c>
      <c r="O5" s="19" t="s">
        <v>6</v>
      </c>
      <c r="P5" s="19">
        <v>5237</v>
      </c>
    </row>
    <row r="6" spans="1:18">
      <c r="A6" s="18">
        <v>3</v>
      </c>
      <c r="B6" s="19" t="s">
        <v>10</v>
      </c>
      <c r="C6" s="19"/>
      <c r="D6" s="19"/>
      <c r="E6" s="19">
        <v>1522</v>
      </c>
      <c r="F6" s="19">
        <v>1387</v>
      </c>
      <c r="G6" s="19">
        <v>1434</v>
      </c>
      <c r="H6" s="19">
        <f t="shared" si="0"/>
        <v>4343</v>
      </c>
      <c r="I6" s="19" t="s">
        <v>15</v>
      </c>
      <c r="N6" s="19" t="s">
        <v>96</v>
      </c>
      <c r="O6" s="19" t="s">
        <v>27</v>
      </c>
      <c r="P6" s="19">
        <v>5209</v>
      </c>
    </row>
    <row r="7" spans="1:18">
      <c r="A7" s="18">
        <v>4</v>
      </c>
      <c r="B7" s="19" t="s">
        <v>7</v>
      </c>
      <c r="C7" s="19"/>
      <c r="D7" s="19"/>
      <c r="E7" s="19">
        <v>1567</v>
      </c>
      <c r="F7" s="19">
        <v>1279</v>
      </c>
      <c r="G7" s="19">
        <v>1571</v>
      </c>
      <c r="H7" s="19">
        <f t="shared" si="0"/>
        <v>4417</v>
      </c>
      <c r="I7" s="19" t="s">
        <v>15</v>
      </c>
      <c r="N7" s="19" t="s">
        <v>97</v>
      </c>
      <c r="O7" s="19" t="s">
        <v>5</v>
      </c>
      <c r="P7" s="19">
        <v>5123</v>
      </c>
    </row>
    <row r="8" spans="1:18">
      <c r="A8" s="18">
        <v>5</v>
      </c>
      <c r="B8" s="19" t="s">
        <v>6</v>
      </c>
      <c r="C8" s="19"/>
      <c r="D8" s="19"/>
      <c r="E8" s="19">
        <v>1931</v>
      </c>
      <c r="F8" s="19">
        <v>1809</v>
      </c>
      <c r="G8" s="19">
        <v>1497</v>
      </c>
      <c r="H8" s="19">
        <f t="shared" si="0"/>
        <v>5237</v>
      </c>
      <c r="I8" s="19" t="s">
        <v>15</v>
      </c>
      <c r="N8" s="19" t="s">
        <v>98</v>
      </c>
      <c r="O8" s="19" t="s">
        <v>11</v>
      </c>
      <c r="P8" s="19">
        <v>4988</v>
      </c>
    </row>
    <row r="9" spans="1:18">
      <c r="A9" s="18">
        <v>6</v>
      </c>
      <c r="B9" s="19" t="s">
        <v>31</v>
      </c>
      <c r="C9" s="19"/>
      <c r="D9" s="19"/>
      <c r="E9" s="19">
        <v>1320</v>
      </c>
      <c r="F9" s="19">
        <v>1313</v>
      </c>
      <c r="G9" s="19">
        <v>1575</v>
      </c>
      <c r="H9" s="19">
        <f t="shared" si="0"/>
        <v>4208</v>
      </c>
      <c r="I9" s="19" t="s">
        <v>15</v>
      </c>
      <c r="N9" s="19" t="s">
        <v>99</v>
      </c>
      <c r="O9" s="19" t="s">
        <v>54</v>
      </c>
      <c r="P9" s="19">
        <v>4888</v>
      </c>
    </row>
    <row r="10" spans="1:18">
      <c r="A10" s="18">
        <v>7</v>
      </c>
      <c r="B10" s="19" t="s">
        <v>13</v>
      </c>
      <c r="C10" s="19"/>
      <c r="D10" s="19"/>
      <c r="E10" s="19">
        <v>1320</v>
      </c>
      <c r="F10" s="19">
        <v>2077</v>
      </c>
      <c r="G10" s="19">
        <v>1321</v>
      </c>
      <c r="H10" s="19">
        <f t="shared" si="0"/>
        <v>4718</v>
      </c>
      <c r="I10" s="19" t="s">
        <v>15</v>
      </c>
      <c r="N10" s="19" t="s">
        <v>100</v>
      </c>
      <c r="O10" s="19" t="s">
        <v>44</v>
      </c>
      <c r="P10" s="19">
        <v>4861</v>
      </c>
    </row>
    <row r="11" spans="1:18">
      <c r="A11" s="18">
        <v>8</v>
      </c>
      <c r="B11" s="19" t="s">
        <v>14</v>
      </c>
      <c r="C11" s="19"/>
      <c r="D11" s="19"/>
      <c r="E11" s="19">
        <v>1531</v>
      </c>
      <c r="F11" s="19">
        <v>1374</v>
      </c>
      <c r="G11" s="19">
        <v>1631</v>
      </c>
      <c r="H11" s="19">
        <f t="shared" si="0"/>
        <v>4536</v>
      </c>
      <c r="I11" s="19" t="s">
        <v>15</v>
      </c>
      <c r="N11" s="19" t="s">
        <v>101</v>
      </c>
      <c r="O11" s="19" t="s">
        <v>25</v>
      </c>
      <c r="P11" s="19">
        <v>4846</v>
      </c>
    </row>
    <row r="12" spans="1:18">
      <c r="A12" s="18">
        <v>9</v>
      </c>
      <c r="B12" s="19" t="s">
        <v>8</v>
      </c>
      <c r="C12" s="19"/>
      <c r="D12" s="19"/>
      <c r="E12" s="19">
        <v>1323</v>
      </c>
      <c r="F12" s="19">
        <v>1279</v>
      </c>
      <c r="G12" s="19">
        <v>1575</v>
      </c>
      <c r="H12" s="19">
        <f t="shared" si="0"/>
        <v>4177</v>
      </c>
      <c r="I12" s="19" t="s">
        <v>15</v>
      </c>
      <c r="N12" s="19" t="s">
        <v>70</v>
      </c>
      <c r="O12" s="19" t="s">
        <v>51</v>
      </c>
      <c r="P12" s="19">
        <v>4791</v>
      </c>
    </row>
    <row r="13" spans="1:18">
      <c r="A13" s="18">
        <v>10</v>
      </c>
      <c r="B13" s="19" t="s">
        <v>9</v>
      </c>
      <c r="C13" s="19"/>
      <c r="D13" s="19"/>
      <c r="E13" s="19">
        <v>1531</v>
      </c>
      <c r="F13" s="19">
        <v>1723</v>
      </c>
      <c r="G13" s="19">
        <v>1133</v>
      </c>
      <c r="H13" s="19">
        <f t="shared" si="0"/>
        <v>4387</v>
      </c>
      <c r="I13" s="19" t="s">
        <v>15</v>
      </c>
      <c r="N13" s="19" t="s">
        <v>71</v>
      </c>
      <c r="O13" s="19" t="s">
        <v>43</v>
      </c>
      <c r="P13" s="19">
        <v>4723</v>
      </c>
    </row>
    <row r="14" spans="1:18">
      <c r="A14" s="18">
        <v>11</v>
      </c>
      <c r="B14" s="19" t="s">
        <v>11</v>
      </c>
      <c r="C14" s="19"/>
      <c r="D14" s="19"/>
      <c r="E14" s="19">
        <v>1451</v>
      </c>
      <c r="F14" s="19">
        <v>1795</v>
      </c>
      <c r="G14" s="19">
        <v>1742</v>
      </c>
      <c r="H14" s="19">
        <f t="shared" si="0"/>
        <v>4988</v>
      </c>
      <c r="I14" s="19" t="s">
        <v>15</v>
      </c>
      <c r="N14" s="19" t="s">
        <v>72</v>
      </c>
      <c r="O14" s="19" t="s">
        <v>13</v>
      </c>
      <c r="P14" s="19">
        <v>4718</v>
      </c>
    </row>
    <row r="15" spans="1:18">
      <c r="A15" s="18">
        <v>12</v>
      </c>
      <c r="B15" s="19" t="s">
        <v>12</v>
      </c>
      <c r="C15" s="19"/>
      <c r="D15" s="19"/>
      <c r="E15" s="19">
        <v>981</v>
      </c>
      <c r="F15" s="19">
        <v>1152</v>
      </c>
      <c r="G15" s="19">
        <v>1742</v>
      </c>
      <c r="H15" s="19">
        <f t="shared" si="0"/>
        <v>3875</v>
      </c>
      <c r="I15" s="19" t="s">
        <v>15</v>
      </c>
      <c r="N15" s="19" t="s">
        <v>73</v>
      </c>
      <c r="O15" s="19" t="s">
        <v>50</v>
      </c>
      <c r="P15" s="19">
        <v>4669</v>
      </c>
    </row>
    <row r="16" spans="1:18">
      <c r="A16" s="18">
        <v>13</v>
      </c>
      <c r="B16" s="19" t="s">
        <v>27</v>
      </c>
      <c r="C16" s="19"/>
      <c r="D16" s="19"/>
      <c r="E16" s="19">
        <v>1896</v>
      </c>
      <c r="F16" s="19">
        <v>1930</v>
      </c>
      <c r="G16" s="19">
        <v>1383</v>
      </c>
      <c r="H16" s="19">
        <f t="shared" si="0"/>
        <v>5209</v>
      </c>
      <c r="I16" s="19" t="s">
        <v>15</v>
      </c>
      <c r="N16" s="19" t="s">
        <v>74</v>
      </c>
      <c r="O16" s="19" t="s">
        <v>66</v>
      </c>
      <c r="P16" s="19">
        <v>4608</v>
      </c>
    </row>
    <row r="17" spans="1:16">
      <c r="A17" s="18">
        <v>14</v>
      </c>
      <c r="B17" s="19" t="s">
        <v>25</v>
      </c>
      <c r="C17" s="19"/>
      <c r="D17" s="19"/>
      <c r="E17" s="19">
        <v>1345</v>
      </c>
      <c r="F17" s="19">
        <v>1930</v>
      </c>
      <c r="G17" s="19">
        <v>1571</v>
      </c>
      <c r="H17" s="19">
        <f t="shared" si="0"/>
        <v>4846</v>
      </c>
      <c r="I17" s="19" t="s">
        <v>15</v>
      </c>
      <c r="N17" s="19" t="s">
        <v>75</v>
      </c>
      <c r="O17" s="19" t="s">
        <v>42</v>
      </c>
      <c r="P17" s="19">
        <v>4555</v>
      </c>
    </row>
    <row r="18" spans="1:16">
      <c r="A18" s="18">
        <v>15</v>
      </c>
      <c r="B18" s="19" t="s">
        <v>26</v>
      </c>
      <c r="C18" s="19"/>
      <c r="D18" s="19"/>
      <c r="E18" s="19">
        <v>1236</v>
      </c>
      <c r="F18" s="19">
        <v>1795</v>
      </c>
      <c r="G18" s="19">
        <v>1200</v>
      </c>
      <c r="H18" s="19">
        <f t="shared" si="0"/>
        <v>4231</v>
      </c>
      <c r="I18" s="19" t="s">
        <v>15</v>
      </c>
      <c r="N18" s="19" t="s">
        <v>76</v>
      </c>
      <c r="O18" s="19" t="s">
        <v>14</v>
      </c>
      <c r="P18" s="19">
        <v>4536</v>
      </c>
    </row>
    <row r="19" spans="1:16">
      <c r="A19" s="18">
        <v>16</v>
      </c>
      <c r="B19" s="19" t="s">
        <v>29</v>
      </c>
      <c r="C19" s="19"/>
      <c r="D19" s="19"/>
      <c r="E19" s="19">
        <v>1994</v>
      </c>
      <c r="F19" s="19">
        <v>1723</v>
      </c>
      <c r="G19" s="19">
        <v>1631</v>
      </c>
      <c r="H19" s="19">
        <f t="shared" si="0"/>
        <v>5348</v>
      </c>
      <c r="I19" s="19" t="s">
        <v>15</v>
      </c>
      <c r="N19" s="19" t="s">
        <v>77</v>
      </c>
      <c r="O19" s="19" t="s">
        <v>41</v>
      </c>
      <c r="P19" s="19">
        <v>4513</v>
      </c>
    </row>
    <row r="20" spans="1:16">
      <c r="A20" s="18">
        <v>17</v>
      </c>
      <c r="B20" s="19" t="s">
        <v>28</v>
      </c>
      <c r="C20" s="19"/>
      <c r="D20" s="19"/>
      <c r="E20" s="19">
        <v>1367</v>
      </c>
      <c r="F20" s="19">
        <v>1313</v>
      </c>
      <c r="G20" s="19">
        <v>1398</v>
      </c>
      <c r="H20" s="19">
        <f t="shared" si="0"/>
        <v>4078</v>
      </c>
      <c r="I20" s="19" t="s">
        <v>15</v>
      </c>
      <c r="N20" s="19" t="s">
        <v>78</v>
      </c>
      <c r="O20" s="19" t="s">
        <v>35</v>
      </c>
      <c r="P20" s="19">
        <v>4487</v>
      </c>
    </row>
    <row r="21" spans="1:16">
      <c r="A21" s="18">
        <v>18</v>
      </c>
      <c r="B21" s="19"/>
      <c r="C21" s="19"/>
      <c r="D21" s="19"/>
      <c r="E21" s="19"/>
      <c r="F21" s="19"/>
      <c r="G21" s="19"/>
      <c r="H21" s="19">
        <f t="shared" si="0"/>
        <v>0</v>
      </c>
      <c r="I21" s="19" t="s">
        <v>15</v>
      </c>
      <c r="N21" s="19" t="s">
        <v>79</v>
      </c>
      <c r="O21" s="19" t="s">
        <v>69</v>
      </c>
      <c r="P21" s="19">
        <v>4438</v>
      </c>
    </row>
    <row r="22" spans="1:16">
      <c r="A22" s="18">
        <v>19</v>
      </c>
      <c r="B22" s="19" t="s">
        <v>35</v>
      </c>
      <c r="C22" s="19"/>
      <c r="D22" s="19"/>
      <c r="E22" s="19">
        <v>1505</v>
      </c>
      <c r="F22" s="19">
        <v>1453</v>
      </c>
      <c r="G22" s="19">
        <v>1529</v>
      </c>
      <c r="H22" s="19">
        <f t="shared" si="0"/>
        <v>4487</v>
      </c>
      <c r="I22" s="19" t="s">
        <v>15</v>
      </c>
      <c r="N22" s="19" t="s">
        <v>80</v>
      </c>
      <c r="O22" s="19" t="s">
        <v>7</v>
      </c>
      <c r="P22" s="19">
        <v>4417</v>
      </c>
    </row>
    <row r="23" spans="1:16">
      <c r="A23" s="18">
        <v>20</v>
      </c>
      <c r="B23" s="19" t="s">
        <v>62</v>
      </c>
      <c r="C23" s="19"/>
      <c r="D23" s="19"/>
      <c r="E23" s="19">
        <v>981</v>
      </c>
      <c r="F23" s="19">
        <v>1065</v>
      </c>
      <c r="G23" s="19">
        <v>1601</v>
      </c>
      <c r="H23" s="19">
        <f t="shared" si="0"/>
        <v>3647</v>
      </c>
      <c r="I23" s="19"/>
      <c r="N23" s="19" t="s">
        <v>81</v>
      </c>
      <c r="O23" s="19" t="s">
        <v>9</v>
      </c>
      <c r="P23" s="19">
        <v>4387</v>
      </c>
    </row>
    <row r="24" spans="1:16">
      <c r="A24" s="18">
        <v>21</v>
      </c>
      <c r="B24" s="19" t="s">
        <v>15</v>
      </c>
      <c r="C24" s="19"/>
      <c r="D24" s="19"/>
      <c r="E24" s="19"/>
      <c r="F24" s="19"/>
      <c r="G24" s="19"/>
      <c r="H24" s="19">
        <f t="shared" si="0"/>
        <v>0</v>
      </c>
      <c r="I24" s="19"/>
      <c r="N24" s="19" t="s">
        <v>82</v>
      </c>
      <c r="O24" s="19" t="s">
        <v>10</v>
      </c>
      <c r="P24" s="19">
        <v>4343</v>
      </c>
    </row>
    <row r="25" spans="1:16">
      <c r="A25" s="18">
        <v>22</v>
      </c>
      <c r="B25" s="19" t="s">
        <v>52</v>
      </c>
      <c r="C25" s="19"/>
      <c r="D25" s="19"/>
      <c r="E25" s="19">
        <v>1365</v>
      </c>
      <c r="F25" s="19">
        <v>865</v>
      </c>
      <c r="G25" s="19">
        <v>1529</v>
      </c>
      <c r="H25" s="19">
        <f t="shared" si="0"/>
        <v>3759</v>
      </c>
      <c r="I25" s="19"/>
      <c r="N25" s="19" t="s">
        <v>83</v>
      </c>
      <c r="O25" s="19" t="s">
        <v>26</v>
      </c>
      <c r="P25" s="19">
        <v>4231</v>
      </c>
    </row>
    <row r="26" spans="1:16">
      <c r="A26" s="18">
        <v>23</v>
      </c>
      <c r="B26" s="19" t="s">
        <v>51</v>
      </c>
      <c r="C26" s="19"/>
      <c r="D26" s="19"/>
      <c r="E26" s="19">
        <v>1323</v>
      </c>
      <c r="F26" s="19">
        <v>2147</v>
      </c>
      <c r="G26" s="19">
        <v>1321</v>
      </c>
      <c r="H26" s="19">
        <f t="shared" si="0"/>
        <v>4791</v>
      </c>
      <c r="I26" s="19"/>
      <c r="N26" s="19" t="s">
        <v>84</v>
      </c>
      <c r="O26" s="19" t="s">
        <v>31</v>
      </c>
      <c r="P26" s="19">
        <v>4208</v>
      </c>
    </row>
    <row r="27" spans="1:16">
      <c r="A27" s="18">
        <v>24</v>
      </c>
      <c r="B27" s="19" t="s">
        <v>66</v>
      </c>
      <c r="C27" s="19"/>
      <c r="D27" s="19"/>
      <c r="E27" s="19">
        <v>1365</v>
      </c>
      <c r="F27" s="19">
        <v>1809</v>
      </c>
      <c r="G27" s="19">
        <v>1434</v>
      </c>
      <c r="H27" s="19">
        <f t="shared" si="0"/>
        <v>4608</v>
      </c>
      <c r="I27" s="19"/>
      <c r="N27" s="19" t="s">
        <v>85</v>
      </c>
      <c r="O27" s="19" t="s">
        <v>8</v>
      </c>
      <c r="P27" s="19">
        <v>4177</v>
      </c>
    </row>
    <row r="28" spans="1:16">
      <c r="A28" s="18">
        <v>25</v>
      </c>
      <c r="B28" s="19" t="s">
        <v>50</v>
      </c>
      <c r="C28" s="19"/>
      <c r="D28" s="19"/>
      <c r="E28" s="19">
        <v>1451</v>
      </c>
      <c r="F28" s="19">
        <v>1509</v>
      </c>
      <c r="G28" s="19">
        <v>1709</v>
      </c>
      <c r="H28" s="19">
        <f t="shared" si="0"/>
        <v>4669</v>
      </c>
      <c r="I28" s="19"/>
      <c r="N28" s="19" t="s">
        <v>86</v>
      </c>
      <c r="O28" s="19" t="s">
        <v>4</v>
      </c>
      <c r="P28" s="19">
        <v>4139</v>
      </c>
    </row>
    <row r="29" spans="1:16">
      <c r="A29" s="18">
        <v>26</v>
      </c>
      <c r="B29" s="19" t="s">
        <v>44</v>
      </c>
      <c r="C29" s="19"/>
      <c r="D29" s="19"/>
      <c r="E29" s="19">
        <v>1896</v>
      </c>
      <c r="F29" s="19">
        <v>1468</v>
      </c>
      <c r="G29" s="19">
        <v>1497</v>
      </c>
      <c r="H29" s="19">
        <f t="shared" si="0"/>
        <v>4861</v>
      </c>
      <c r="I29" s="19"/>
      <c r="N29" s="19" t="s">
        <v>87</v>
      </c>
      <c r="O29" s="19" t="s">
        <v>28</v>
      </c>
      <c r="P29" s="19">
        <v>4078</v>
      </c>
    </row>
    <row r="30" spans="1:16">
      <c r="A30" s="18">
        <v>27</v>
      </c>
      <c r="B30" s="19"/>
      <c r="C30" s="19"/>
      <c r="D30" s="19"/>
      <c r="E30" s="19"/>
      <c r="F30" s="19"/>
      <c r="G30" s="19"/>
      <c r="H30" s="19">
        <f t="shared" si="0"/>
        <v>0</v>
      </c>
      <c r="I30" s="19"/>
      <c r="N30" s="19" t="s">
        <v>88</v>
      </c>
      <c r="O30" s="19" t="s">
        <v>45</v>
      </c>
      <c r="P30" s="19">
        <v>3941</v>
      </c>
    </row>
    <row r="31" spans="1:16">
      <c r="A31" s="18">
        <v>28</v>
      </c>
      <c r="B31" s="19" t="s">
        <v>45</v>
      </c>
      <c r="C31" s="19"/>
      <c r="D31" s="19"/>
      <c r="E31" s="19">
        <v>1345</v>
      </c>
      <c r="F31" s="19">
        <v>1152</v>
      </c>
      <c r="G31" s="19">
        <v>1444</v>
      </c>
      <c r="H31" s="19">
        <f t="shared" si="0"/>
        <v>3941</v>
      </c>
      <c r="I31" s="19"/>
      <c r="N31" s="19" t="s">
        <v>89</v>
      </c>
      <c r="O31" s="19" t="s">
        <v>68</v>
      </c>
      <c r="P31" s="19">
        <v>3941</v>
      </c>
    </row>
    <row r="32" spans="1:16">
      <c r="A32" s="18">
        <v>29</v>
      </c>
      <c r="B32" s="19" t="s">
        <v>46</v>
      </c>
      <c r="C32" s="19"/>
      <c r="D32" s="19"/>
      <c r="E32" s="19">
        <v>1236</v>
      </c>
      <c r="F32" s="19">
        <v>865</v>
      </c>
      <c r="G32" s="19">
        <v>1398</v>
      </c>
      <c r="H32" s="19">
        <f t="shared" si="0"/>
        <v>3499</v>
      </c>
      <c r="I32" s="19"/>
      <c r="N32" s="19" t="s">
        <v>90</v>
      </c>
      <c r="O32" s="19" t="s">
        <v>12</v>
      </c>
      <c r="P32" s="19">
        <v>3875</v>
      </c>
    </row>
    <row r="33" spans="1:16">
      <c r="A33" s="18">
        <v>30</v>
      </c>
      <c r="B33" s="19" t="s">
        <v>43</v>
      </c>
      <c r="C33" s="19"/>
      <c r="D33" s="19"/>
      <c r="E33" s="19">
        <v>1505</v>
      </c>
      <c r="F33" s="19">
        <v>1509</v>
      </c>
      <c r="G33" s="19">
        <v>1709</v>
      </c>
      <c r="H33" s="19">
        <f t="shared" si="0"/>
        <v>4723</v>
      </c>
      <c r="I33" s="19"/>
      <c r="N33" s="19" t="s">
        <v>91</v>
      </c>
      <c r="O33" s="19" t="s">
        <v>52</v>
      </c>
      <c r="P33" s="19">
        <v>3759</v>
      </c>
    </row>
    <row r="34" spans="1:16">
      <c r="A34" s="18">
        <v>31</v>
      </c>
      <c r="B34" s="19" t="s">
        <v>54</v>
      </c>
      <c r="C34" s="19"/>
      <c r="D34" s="19"/>
      <c r="E34" s="19">
        <v>1367</v>
      </c>
      <c r="F34" s="19">
        <v>2077</v>
      </c>
      <c r="G34" s="19">
        <v>1444</v>
      </c>
      <c r="H34" s="19">
        <f t="shared" si="0"/>
        <v>4888</v>
      </c>
      <c r="I34" s="19"/>
      <c r="N34" s="19" t="s">
        <v>92</v>
      </c>
      <c r="O34" s="19" t="s">
        <v>62</v>
      </c>
      <c r="P34" s="19">
        <v>3647</v>
      </c>
    </row>
    <row r="35" spans="1:16">
      <c r="A35" s="18">
        <v>32</v>
      </c>
      <c r="B35" s="19" t="s">
        <v>42</v>
      </c>
      <c r="C35" s="19"/>
      <c r="D35" s="19"/>
      <c r="E35" s="19">
        <v>1567</v>
      </c>
      <c r="F35" s="19">
        <v>1387</v>
      </c>
      <c r="G35" s="19">
        <v>1601</v>
      </c>
      <c r="H35" s="19">
        <f>SUM(E35,F35:G35)</f>
        <v>4555</v>
      </c>
      <c r="I35" s="19"/>
      <c r="N35" s="19" t="s">
        <v>93</v>
      </c>
      <c r="O35" s="19" t="s">
        <v>46</v>
      </c>
      <c r="P35" s="19">
        <v>3499</v>
      </c>
    </row>
    <row r="36" spans="1:16">
      <c r="A36" s="18">
        <v>33</v>
      </c>
      <c r="B36" s="19" t="s">
        <v>41</v>
      </c>
      <c r="C36" s="19"/>
      <c r="D36" s="19"/>
      <c r="E36" s="19">
        <v>1994</v>
      </c>
      <c r="F36" s="19">
        <v>1065</v>
      </c>
      <c r="G36" s="19">
        <v>1454</v>
      </c>
      <c r="H36" s="19">
        <f t="shared" si="0"/>
        <v>4513</v>
      </c>
      <c r="I36" s="19"/>
      <c r="N36" s="19"/>
      <c r="O36" s="19"/>
      <c r="P36" s="19"/>
    </row>
    <row r="37" spans="1:16">
      <c r="A37" s="18">
        <v>34</v>
      </c>
      <c r="B37" s="19" t="s">
        <v>68</v>
      </c>
      <c r="C37" s="19"/>
      <c r="D37" s="19"/>
      <c r="E37" s="19">
        <v>1288</v>
      </c>
      <c r="F37" s="19">
        <v>1453</v>
      </c>
      <c r="G37" s="19">
        <v>1200</v>
      </c>
      <c r="H37" s="19">
        <f t="shared" si="0"/>
        <v>3941</v>
      </c>
      <c r="I37" s="19"/>
      <c r="N37" s="19"/>
      <c r="O37" s="19"/>
      <c r="P37" s="19"/>
    </row>
    <row r="38" spans="1:16">
      <c r="A38" s="18">
        <v>35</v>
      </c>
      <c r="B38" s="19" t="s">
        <v>69</v>
      </c>
      <c r="C38" s="19"/>
      <c r="D38" s="19"/>
      <c r="E38" s="19">
        <v>1931</v>
      </c>
      <c r="F38" s="19">
        <v>1374</v>
      </c>
      <c r="G38" s="19">
        <v>1133</v>
      </c>
      <c r="H38" s="19">
        <f t="shared" si="0"/>
        <v>4438</v>
      </c>
      <c r="I38" s="19"/>
    </row>
    <row r="40" spans="1:16">
      <c r="A40" s="18">
        <v>36</v>
      </c>
      <c r="B40" s="19"/>
      <c r="C40" s="19"/>
      <c r="D40" s="19"/>
      <c r="E40" s="19"/>
      <c r="F40" s="19"/>
      <c r="G40" s="19"/>
      <c r="H40" s="19">
        <f t="shared" si="0"/>
        <v>0</v>
      </c>
      <c r="I40" s="19"/>
    </row>
  </sheetData>
  <sortState ref="O3:P40">
    <sortCondition descending="1" ref="P3:P40"/>
  </sortState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3:O49"/>
  <sheetViews>
    <sheetView tabSelected="1" topLeftCell="A13" workbookViewId="0">
      <selection activeCell="K32" sqref="K32"/>
    </sheetView>
  </sheetViews>
  <sheetFormatPr defaultRowHeight="14.4"/>
  <cols>
    <col min="1" max="1" width="9.109375" style="1"/>
    <col min="2" max="2" width="19.33203125" bestFit="1" customWidth="1"/>
  </cols>
  <sheetData>
    <row r="3" spans="1:15">
      <c r="E3" t="s">
        <v>0</v>
      </c>
      <c r="F3" t="s">
        <v>1</v>
      </c>
      <c r="G3" t="s">
        <v>2</v>
      </c>
      <c r="H3" t="s">
        <v>3</v>
      </c>
    </row>
    <row r="4" spans="1:15">
      <c r="A4" s="1">
        <v>1</v>
      </c>
      <c r="B4" s="26" t="s">
        <v>4</v>
      </c>
      <c r="E4" s="1">
        <v>1833</v>
      </c>
      <c r="F4">
        <v>1327</v>
      </c>
      <c r="G4">
        <v>1176</v>
      </c>
      <c r="H4">
        <f>E4+F4+G4</f>
        <v>4336</v>
      </c>
      <c r="J4">
        <v>1</v>
      </c>
      <c r="K4" t="s">
        <v>109</v>
      </c>
      <c r="M4">
        <v>5433</v>
      </c>
    </row>
    <row r="5" spans="1:15">
      <c r="A5" s="1">
        <v>2</v>
      </c>
      <c r="B5" s="26" t="s">
        <v>5</v>
      </c>
      <c r="E5" s="1">
        <v>1580</v>
      </c>
      <c r="F5">
        <v>1138</v>
      </c>
      <c r="G5">
        <v>1951</v>
      </c>
      <c r="H5">
        <f t="shared" ref="H5:H49" si="0">SUM(E5,F5:G5)</f>
        <v>4669</v>
      </c>
      <c r="I5" t="s">
        <v>15</v>
      </c>
      <c r="J5">
        <v>2</v>
      </c>
      <c r="K5" t="s">
        <v>110</v>
      </c>
      <c r="M5">
        <v>5157</v>
      </c>
    </row>
    <row r="6" spans="1:15">
      <c r="A6" s="1">
        <v>3</v>
      </c>
      <c r="B6" s="26" t="s">
        <v>10</v>
      </c>
      <c r="E6" s="1">
        <v>1017</v>
      </c>
      <c r="F6">
        <v>1526</v>
      </c>
      <c r="G6">
        <v>2163</v>
      </c>
      <c r="H6">
        <f t="shared" si="0"/>
        <v>4706</v>
      </c>
      <c r="I6" t="s">
        <v>15</v>
      </c>
      <c r="J6">
        <v>3</v>
      </c>
      <c r="K6" t="s">
        <v>112</v>
      </c>
      <c r="M6">
        <v>5086</v>
      </c>
      <c r="O6" t="s">
        <v>15</v>
      </c>
    </row>
    <row r="7" spans="1:15">
      <c r="A7" s="1">
        <v>4</v>
      </c>
      <c r="B7" s="26" t="s">
        <v>7</v>
      </c>
      <c r="E7" s="1">
        <v>1046</v>
      </c>
      <c r="F7">
        <v>1844</v>
      </c>
      <c r="G7">
        <v>2163</v>
      </c>
      <c r="H7">
        <f t="shared" si="0"/>
        <v>5053</v>
      </c>
      <c r="I7" t="s">
        <v>15</v>
      </c>
      <c r="J7">
        <v>4</v>
      </c>
      <c r="K7" t="s">
        <v>111</v>
      </c>
      <c r="M7">
        <v>5053</v>
      </c>
      <c r="O7" t="s">
        <v>15</v>
      </c>
    </row>
    <row r="8" spans="1:15">
      <c r="A8" s="1">
        <v>5</v>
      </c>
      <c r="B8" t="s">
        <v>6</v>
      </c>
      <c r="E8" s="1"/>
      <c r="H8">
        <f t="shared" si="0"/>
        <v>0</v>
      </c>
      <c r="I8" t="s">
        <v>15</v>
      </c>
      <c r="J8">
        <v>5</v>
      </c>
      <c r="O8" t="s">
        <v>15</v>
      </c>
    </row>
    <row r="9" spans="1:15">
      <c r="A9" s="1">
        <v>6</v>
      </c>
      <c r="B9" t="s">
        <v>31</v>
      </c>
      <c r="E9" s="1"/>
      <c r="H9">
        <f t="shared" si="0"/>
        <v>0</v>
      </c>
      <c r="I9" t="s">
        <v>15</v>
      </c>
      <c r="J9">
        <v>6</v>
      </c>
    </row>
    <row r="10" spans="1:15">
      <c r="A10" s="1">
        <v>7</v>
      </c>
      <c r="B10" s="26" t="s">
        <v>13</v>
      </c>
      <c r="E10" s="1">
        <v>1580</v>
      </c>
      <c r="F10">
        <v>1555</v>
      </c>
      <c r="G10">
        <v>1951</v>
      </c>
      <c r="H10">
        <f t="shared" si="0"/>
        <v>5086</v>
      </c>
      <c r="I10" t="s">
        <v>15</v>
      </c>
      <c r="J10">
        <v>7</v>
      </c>
    </row>
    <row r="11" spans="1:15">
      <c r="A11" s="1">
        <v>8</v>
      </c>
      <c r="B11" s="26" t="s">
        <v>14</v>
      </c>
      <c r="E11" s="1">
        <v>1906</v>
      </c>
      <c r="F11">
        <v>1671</v>
      </c>
      <c r="G11">
        <v>1856</v>
      </c>
      <c r="H11">
        <f t="shared" si="0"/>
        <v>5433</v>
      </c>
      <c r="I11" t="s">
        <v>15</v>
      </c>
      <c r="J11">
        <v>8</v>
      </c>
    </row>
    <row r="12" spans="1:15">
      <c r="A12" s="1">
        <v>9</v>
      </c>
      <c r="B12" s="26" t="s">
        <v>8</v>
      </c>
      <c r="E12" s="1">
        <v>1442</v>
      </c>
      <c r="F12">
        <v>1301</v>
      </c>
      <c r="G12">
        <v>1501</v>
      </c>
      <c r="H12">
        <f t="shared" si="0"/>
        <v>4244</v>
      </c>
      <c r="I12" t="s">
        <v>15</v>
      </c>
      <c r="J12">
        <v>9</v>
      </c>
    </row>
    <row r="13" spans="1:15">
      <c r="A13" s="1">
        <v>10</v>
      </c>
      <c r="B13" s="26" t="s">
        <v>9</v>
      </c>
      <c r="E13" s="1">
        <v>1046</v>
      </c>
      <c r="F13">
        <v>1466</v>
      </c>
      <c r="G13">
        <v>1733</v>
      </c>
      <c r="H13">
        <f t="shared" si="0"/>
        <v>4245</v>
      </c>
      <c r="I13" t="s">
        <v>15</v>
      </c>
      <c r="J13">
        <v>10</v>
      </c>
    </row>
    <row r="14" spans="1:15">
      <c r="A14" s="1">
        <v>11</v>
      </c>
      <c r="B14" s="26" t="s">
        <v>11</v>
      </c>
      <c r="E14" s="1">
        <v>1875</v>
      </c>
      <c r="F14">
        <v>1446</v>
      </c>
      <c r="G14">
        <v>1259</v>
      </c>
      <c r="H14">
        <f t="shared" si="0"/>
        <v>4580</v>
      </c>
      <c r="I14" t="s">
        <v>15</v>
      </c>
      <c r="J14">
        <v>11</v>
      </c>
    </row>
    <row r="15" spans="1:15">
      <c r="A15" s="1">
        <v>12</v>
      </c>
      <c r="B15" s="26" t="s">
        <v>12</v>
      </c>
      <c r="E15" s="1">
        <v>1875</v>
      </c>
      <c r="F15">
        <v>1326</v>
      </c>
      <c r="G15">
        <v>1571</v>
      </c>
      <c r="H15">
        <f t="shared" si="0"/>
        <v>4772</v>
      </c>
      <c r="I15" t="s">
        <v>15</v>
      </c>
      <c r="J15">
        <v>12</v>
      </c>
    </row>
    <row r="16" spans="1:15">
      <c r="A16" s="1">
        <v>13</v>
      </c>
      <c r="B16" s="26" t="s">
        <v>27</v>
      </c>
      <c r="E16" s="1">
        <v>1017</v>
      </c>
      <c r="F16">
        <v>1844</v>
      </c>
      <c r="G16">
        <v>1101</v>
      </c>
      <c r="H16">
        <f t="shared" si="0"/>
        <v>3962</v>
      </c>
      <c r="I16" t="s">
        <v>15</v>
      </c>
      <c r="J16">
        <v>13</v>
      </c>
    </row>
    <row r="17" spans="1:13">
      <c r="A17" s="1">
        <v>14</v>
      </c>
      <c r="B17" t="s">
        <v>25</v>
      </c>
      <c r="E17" s="1"/>
      <c r="H17">
        <f t="shared" si="0"/>
        <v>0</v>
      </c>
      <c r="I17" t="s">
        <v>15</v>
      </c>
      <c r="J17">
        <v>14</v>
      </c>
    </row>
    <row r="18" spans="1:13">
      <c r="A18" s="1">
        <v>15</v>
      </c>
      <c r="B18" t="s">
        <v>26</v>
      </c>
      <c r="E18" s="1"/>
      <c r="H18">
        <f t="shared" si="0"/>
        <v>0</v>
      </c>
      <c r="I18" t="s">
        <v>15</v>
      </c>
      <c r="J18">
        <v>15</v>
      </c>
    </row>
    <row r="19" spans="1:13">
      <c r="A19" s="1">
        <v>16</v>
      </c>
      <c r="B19" s="26" t="s">
        <v>29</v>
      </c>
      <c r="E19" s="1">
        <v>1833</v>
      </c>
      <c r="F19">
        <v>1138</v>
      </c>
      <c r="G19">
        <v>1259</v>
      </c>
      <c r="H19">
        <f t="shared" si="0"/>
        <v>4230</v>
      </c>
      <c r="I19" t="s">
        <v>15</v>
      </c>
      <c r="J19">
        <v>16</v>
      </c>
    </row>
    <row r="20" spans="1:13">
      <c r="A20" s="1">
        <v>17</v>
      </c>
      <c r="B20" s="26" t="s">
        <v>28</v>
      </c>
      <c r="E20" s="1">
        <v>1442</v>
      </c>
      <c r="F20">
        <v>1446</v>
      </c>
      <c r="G20">
        <v>1733</v>
      </c>
      <c r="H20">
        <f t="shared" si="0"/>
        <v>4621</v>
      </c>
      <c r="I20" t="s">
        <v>15</v>
      </c>
      <c r="J20">
        <v>17</v>
      </c>
    </row>
    <row r="21" spans="1:13">
      <c r="A21" s="1">
        <v>18</v>
      </c>
      <c r="B21" t="s">
        <v>58</v>
      </c>
      <c r="E21" s="1"/>
      <c r="H21">
        <f t="shared" si="0"/>
        <v>0</v>
      </c>
      <c r="I21" t="s">
        <v>15</v>
      </c>
      <c r="J21">
        <v>18</v>
      </c>
    </row>
    <row r="22" spans="1:13">
      <c r="A22" s="1">
        <v>19</v>
      </c>
      <c r="B22" s="26" t="s">
        <v>35</v>
      </c>
      <c r="E22" s="1">
        <v>1975</v>
      </c>
      <c r="F22">
        <v>1526</v>
      </c>
      <c r="G22">
        <v>1176</v>
      </c>
      <c r="H22">
        <f t="shared" si="0"/>
        <v>4677</v>
      </c>
      <c r="I22" t="s">
        <v>15</v>
      </c>
      <c r="J22">
        <v>19</v>
      </c>
    </row>
    <row r="23" spans="1:13">
      <c r="A23" s="1">
        <v>20</v>
      </c>
      <c r="B23" s="28" t="s">
        <v>62</v>
      </c>
      <c r="E23" s="1"/>
      <c r="H23">
        <f t="shared" si="0"/>
        <v>0</v>
      </c>
      <c r="I23" t="s">
        <v>15</v>
      </c>
      <c r="J23">
        <v>20</v>
      </c>
      <c r="K23" t="s">
        <v>113</v>
      </c>
      <c r="M23">
        <v>3392</v>
      </c>
    </row>
    <row r="24" spans="1:13">
      <c r="A24" s="1">
        <v>21</v>
      </c>
      <c r="B24" s="28" t="s">
        <v>63</v>
      </c>
      <c r="E24" s="1"/>
      <c r="F24" t="s">
        <v>15</v>
      </c>
      <c r="G24" t="s">
        <v>15</v>
      </c>
      <c r="H24">
        <f t="shared" si="0"/>
        <v>0</v>
      </c>
    </row>
    <row r="25" spans="1:13">
      <c r="A25" s="1">
        <v>22</v>
      </c>
      <c r="B25" s="26" t="s">
        <v>52</v>
      </c>
      <c r="E25" s="1">
        <v>1272</v>
      </c>
      <c r="F25">
        <v>1327</v>
      </c>
      <c r="G25">
        <v>809</v>
      </c>
      <c r="H25">
        <f t="shared" si="0"/>
        <v>3408</v>
      </c>
    </row>
    <row r="26" spans="1:13">
      <c r="A26" s="1">
        <v>23</v>
      </c>
      <c r="B26" s="26" t="s">
        <v>51</v>
      </c>
      <c r="E26" s="1">
        <v>1117</v>
      </c>
      <c r="F26">
        <v>1671</v>
      </c>
      <c r="G26">
        <v>1571</v>
      </c>
      <c r="H26">
        <f t="shared" si="0"/>
        <v>4359</v>
      </c>
    </row>
    <row r="27" spans="1:13">
      <c r="A27" s="1">
        <v>24</v>
      </c>
      <c r="B27" s="28" t="s">
        <v>66</v>
      </c>
      <c r="E27" s="1"/>
      <c r="H27">
        <f t="shared" si="0"/>
        <v>0</v>
      </c>
    </row>
    <row r="28" spans="1:13">
      <c r="A28" s="1">
        <v>25</v>
      </c>
      <c r="B28" t="s">
        <v>50</v>
      </c>
      <c r="E28" s="1"/>
      <c r="H28">
        <f t="shared" si="0"/>
        <v>0</v>
      </c>
    </row>
    <row r="29" spans="1:13">
      <c r="A29" s="1">
        <v>26</v>
      </c>
      <c r="B29" s="26" t="s">
        <v>44</v>
      </c>
      <c r="E29" s="1">
        <v>1117</v>
      </c>
      <c r="F29">
        <v>1466</v>
      </c>
      <c r="G29">
        <v>809</v>
      </c>
      <c r="H29">
        <f t="shared" si="0"/>
        <v>3392</v>
      </c>
    </row>
    <row r="30" spans="1:13">
      <c r="A30" s="1">
        <v>27</v>
      </c>
      <c r="B30" t="s">
        <v>67</v>
      </c>
      <c r="E30" s="1"/>
      <c r="H30">
        <f t="shared" si="0"/>
        <v>0</v>
      </c>
    </row>
    <row r="31" spans="1:13">
      <c r="A31" s="1">
        <v>28</v>
      </c>
      <c r="B31" s="26" t="s">
        <v>45</v>
      </c>
      <c r="E31" s="1">
        <v>1906</v>
      </c>
      <c r="F31">
        <v>1555</v>
      </c>
      <c r="G31">
        <v>1101</v>
      </c>
      <c r="H31">
        <f t="shared" si="0"/>
        <v>4562</v>
      </c>
    </row>
    <row r="32" spans="1:13">
      <c r="A32" s="1">
        <v>29</v>
      </c>
      <c r="B32" s="26" t="s">
        <v>46</v>
      </c>
      <c r="E32" s="1">
        <v>1272</v>
      </c>
      <c r="F32">
        <v>1301</v>
      </c>
      <c r="G32">
        <v>1501</v>
      </c>
      <c r="H32">
        <f t="shared" si="0"/>
        <v>4074</v>
      </c>
    </row>
    <row r="33" spans="1:8">
      <c r="A33" s="1">
        <v>30</v>
      </c>
      <c r="B33" s="26" t="s">
        <v>43</v>
      </c>
      <c r="E33" s="1">
        <v>1975</v>
      </c>
      <c r="F33">
        <v>1326</v>
      </c>
      <c r="G33">
        <v>1856</v>
      </c>
      <c r="H33">
        <f t="shared" si="0"/>
        <v>5157</v>
      </c>
    </row>
    <row r="34" spans="1:8">
      <c r="A34" s="1">
        <v>31</v>
      </c>
      <c r="B34" t="s">
        <v>54</v>
      </c>
      <c r="E34" s="1"/>
      <c r="H34">
        <f t="shared" si="0"/>
        <v>0</v>
      </c>
    </row>
    <row r="35" spans="1:8">
      <c r="A35" s="1">
        <v>32</v>
      </c>
      <c r="B35" t="s">
        <v>42</v>
      </c>
      <c r="E35" s="1"/>
      <c r="H35">
        <f t="shared" si="0"/>
        <v>0</v>
      </c>
    </row>
    <row r="36" spans="1:8">
      <c r="A36" s="1">
        <v>33</v>
      </c>
      <c r="B36" t="s">
        <v>41</v>
      </c>
      <c r="E36" s="1"/>
      <c r="H36">
        <f t="shared" si="0"/>
        <v>0</v>
      </c>
    </row>
    <row r="37" spans="1:8">
      <c r="A37" s="1">
        <v>34</v>
      </c>
      <c r="B37" t="s">
        <v>68</v>
      </c>
      <c r="E37" s="1"/>
      <c r="H37">
        <f t="shared" si="0"/>
        <v>0</v>
      </c>
    </row>
    <row r="38" spans="1:8">
      <c r="A38" s="1">
        <v>35</v>
      </c>
      <c r="B38" t="s">
        <v>69</v>
      </c>
      <c r="E38" s="1"/>
      <c r="H38">
        <f t="shared" si="0"/>
        <v>0</v>
      </c>
    </row>
    <row r="39" spans="1:8">
      <c r="A39" s="1">
        <v>36</v>
      </c>
      <c r="H39">
        <f t="shared" si="0"/>
        <v>0</v>
      </c>
    </row>
    <row r="40" spans="1:8">
      <c r="A40" s="1">
        <v>37</v>
      </c>
      <c r="H40">
        <f t="shared" si="0"/>
        <v>0</v>
      </c>
    </row>
    <row r="41" spans="1:8">
      <c r="A41" s="1">
        <v>38</v>
      </c>
      <c r="H41">
        <f t="shared" si="0"/>
        <v>0</v>
      </c>
    </row>
    <row r="42" spans="1:8">
      <c r="A42" s="1">
        <v>39</v>
      </c>
      <c r="H42">
        <f t="shared" si="0"/>
        <v>0</v>
      </c>
    </row>
    <row r="43" spans="1:8">
      <c r="A43" s="1">
        <v>40</v>
      </c>
      <c r="H43">
        <f t="shared" si="0"/>
        <v>0</v>
      </c>
    </row>
    <row r="44" spans="1:8">
      <c r="A44" s="1">
        <v>41</v>
      </c>
      <c r="H44">
        <f t="shared" si="0"/>
        <v>0</v>
      </c>
    </row>
    <row r="45" spans="1:8">
      <c r="A45" s="1">
        <v>42</v>
      </c>
      <c r="H45">
        <f t="shared" si="0"/>
        <v>0</v>
      </c>
    </row>
    <row r="46" spans="1:8">
      <c r="A46" s="1">
        <v>43</v>
      </c>
      <c r="H46">
        <f t="shared" si="0"/>
        <v>0</v>
      </c>
    </row>
    <row r="47" spans="1:8">
      <c r="A47" s="1">
        <v>44</v>
      </c>
      <c r="H47">
        <f t="shared" si="0"/>
        <v>0</v>
      </c>
    </row>
    <row r="48" spans="1:8">
      <c r="A48" s="1">
        <v>45</v>
      </c>
      <c r="H48">
        <f t="shared" si="0"/>
        <v>0</v>
      </c>
    </row>
    <row r="49" spans="1:8">
      <c r="A49" s="1">
        <v>46</v>
      </c>
      <c r="H49">
        <f t="shared" si="0"/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3:L50"/>
  <sheetViews>
    <sheetView workbookViewId="0">
      <selection activeCell="F51" sqref="F51"/>
    </sheetView>
  </sheetViews>
  <sheetFormatPr defaultRowHeight="14.4"/>
  <cols>
    <col min="12" max="12" width="14.6640625" bestFit="1" customWidth="1"/>
  </cols>
  <sheetData>
    <row r="3" spans="1:12">
      <c r="E3" t="s">
        <v>0</v>
      </c>
      <c r="F3" t="s">
        <v>1</v>
      </c>
      <c r="G3" t="s">
        <v>2</v>
      </c>
      <c r="H3" t="s">
        <v>3</v>
      </c>
    </row>
    <row r="4" spans="1:12">
      <c r="A4">
        <v>1</v>
      </c>
      <c r="H4">
        <f>SUM(E4:G4)</f>
        <v>0</v>
      </c>
    </row>
    <row r="5" spans="1:12">
      <c r="A5">
        <v>2</v>
      </c>
      <c r="H5">
        <f t="shared" ref="H5:H50" si="0">SUM(E5:G5)</f>
        <v>0</v>
      </c>
    </row>
    <row r="6" spans="1:12">
      <c r="A6">
        <v>3</v>
      </c>
      <c r="H6">
        <f t="shared" si="0"/>
        <v>0</v>
      </c>
      <c r="K6">
        <v>1</v>
      </c>
      <c r="L6" t="s">
        <v>16</v>
      </c>
    </row>
    <row r="7" spans="1:12">
      <c r="A7">
        <v>4</v>
      </c>
      <c r="H7">
        <f t="shared" si="0"/>
        <v>0</v>
      </c>
      <c r="K7">
        <v>2</v>
      </c>
      <c r="L7" t="s">
        <v>16</v>
      </c>
    </row>
    <row r="8" spans="1:12">
      <c r="A8">
        <v>5</v>
      </c>
      <c r="H8">
        <f t="shared" si="0"/>
        <v>0</v>
      </c>
      <c r="K8">
        <v>3</v>
      </c>
      <c r="L8" t="s">
        <v>16</v>
      </c>
    </row>
    <row r="9" spans="1:12">
      <c r="A9">
        <v>6</v>
      </c>
      <c r="H9">
        <f t="shared" si="0"/>
        <v>0</v>
      </c>
      <c r="K9">
        <v>4</v>
      </c>
      <c r="L9" t="s">
        <v>17</v>
      </c>
    </row>
    <row r="10" spans="1:12">
      <c r="A10">
        <v>7</v>
      </c>
      <c r="H10">
        <f t="shared" si="0"/>
        <v>0</v>
      </c>
      <c r="K10">
        <v>5</v>
      </c>
      <c r="L10" t="s">
        <v>18</v>
      </c>
    </row>
    <row r="11" spans="1:12">
      <c r="A11">
        <v>8</v>
      </c>
      <c r="H11">
        <f t="shared" si="0"/>
        <v>0</v>
      </c>
      <c r="K11">
        <v>6</v>
      </c>
      <c r="L11" t="s">
        <v>19</v>
      </c>
    </row>
    <row r="12" spans="1:12">
      <c r="A12">
        <v>9</v>
      </c>
      <c r="H12">
        <f t="shared" si="0"/>
        <v>0</v>
      </c>
      <c r="K12">
        <v>7</v>
      </c>
      <c r="L12" t="s">
        <v>20</v>
      </c>
    </row>
    <row r="13" spans="1:12">
      <c r="A13">
        <v>10</v>
      </c>
      <c r="H13">
        <f t="shared" si="0"/>
        <v>0</v>
      </c>
      <c r="K13">
        <v>8</v>
      </c>
      <c r="L13" t="s">
        <v>21</v>
      </c>
    </row>
    <row r="14" spans="1:12">
      <c r="A14">
        <v>11</v>
      </c>
      <c r="H14">
        <f t="shared" si="0"/>
        <v>0</v>
      </c>
      <c r="K14" t="s">
        <v>15</v>
      </c>
    </row>
    <row r="15" spans="1:12">
      <c r="A15">
        <v>12</v>
      </c>
      <c r="H15">
        <f t="shared" si="0"/>
        <v>0</v>
      </c>
      <c r="K15" t="s">
        <v>15</v>
      </c>
      <c r="L15" t="s">
        <v>22</v>
      </c>
    </row>
    <row r="16" spans="1:12">
      <c r="A16">
        <v>13</v>
      </c>
      <c r="H16">
        <f t="shared" si="0"/>
        <v>0</v>
      </c>
    </row>
    <row r="17" spans="1:8">
      <c r="A17">
        <v>14</v>
      </c>
      <c r="H17">
        <f t="shared" si="0"/>
        <v>0</v>
      </c>
    </row>
    <row r="18" spans="1:8">
      <c r="A18">
        <v>15</v>
      </c>
      <c r="H18">
        <f t="shared" si="0"/>
        <v>0</v>
      </c>
    </row>
    <row r="19" spans="1:8">
      <c r="A19">
        <v>16</v>
      </c>
      <c r="H19">
        <f t="shared" si="0"/>
        <v>0</v>
      </c>
    </row>
    <row r="20" spans="1:8">
      <c r="A20">
        <v>17</v>
      </c>
      <c r="H20">
        <f t="shared" si="0"/>
        <v>0</v>
      </c>
    </row>
    <row r="21" spans="1:8">
      <c r="A21">
        <v>18</v>
      </c>
      <c r="H21">
        <f t="shared" si="0"/>
        <v>0</v>
      </c>
    </row>
    <row r="22" spans="1:8">
      <c r="A22">
        <v>19</v>
      </c>
      <c r="H22">
        <f t="shared" si="0"/>
        <v>0</v>
      </c>
    </row>
    <row r="23" spans="1:8">
      <c r="A23">
        <v>20</v>
      </c>
      <c r="H23">
        <f t="shared" si="0"/>
        <v>0</v>
      </c>
    </row>
    <row r="24" spans="1:8">
      <c r="A24">
        <v>21</v>
      </c>
      <c r="H24">
        <f t="shared" si="0"/>
        <v>0</v>
      </c>
    </row>
    <row r="25" spans="1:8">
      <c r="A25">
        <v>22</v>
      </c>
      <c r="H25">
        <f t="shared" si="0"/>
        <v>0</v>
      </c>
    </row>
    <row r="26" spans="1:8">
      <c r="A26">
        <v>23</v>
      </c>
      <c r="H26">
        <f t="shared" si="0"/>
        <v>0</v>
      </c>
    </row>
    <row r="27" spans="1:8">
      <c r="A27">
        <v>24</v>
      </c>
      <c r="H27">
        <f t="shared" si="0"/>
        <v>0</v>
      </c>
    </row>
    <row r="28" spans="1:8">
      <c r="A28">
        <v>25</v>
      </c>
      <c r="H28">
        <f t="shared" si="0"/>
        <v>0</v>
      </c>
    </row>
    <row r="29" spans="1:8">
      <c r="A29">
        <v>26</v>
      </c>
      <c r="H29">
        <f t="shared" si="0"/>
        <v>0</v>
      </c>
    </row>
    <row r="30" spans="1:8">
      <c r="A30">
        <v>27</v>
      </c>
      <c r="H30">
        <f t="shared" si="0"/>
        <v>0</v>
      </c>
    </row>
    <row r="31" spans="1:8">
      <c r="A31">
        <v>28</v>
      </c>
      <c r="H31">
        <f t="shared" si="0"/>
        <v>0</v>
      </c>
    </row>
    <row r="32" spans="1:8">
      <c r="A32">
        <v>29</v>
      </c>
      <c r="H32">
        <f t="shared" si="0"/>
        <v>0</v>
      </c>
    </row>
    <row r="33" spans="1:8">
      <c r="A33">
        <v>30</v>
      </c>
      <c r="H33">
        <f t="shared" si="0"/>
        <v>0</v>
      </c>
    </row>
    <row r="34" spans="1:8">
      <c r="A34">
        <v>31</v>
      </c>
      <c r="H34">
        <f t="shared" si="0"/>
        <v>0</v>
      </c>
    </row>
    <row r="35" spans="1:8">
      <c r="A35">
        <v>32</v>
      </c>
      <c r="H35">
        <f t="shared" si="0"/>
        <v>0</v>
      </c>
    </row>
    <row r="36" spans="1:8">
      <c r="A36">
        <v>33</v>
      </c>
      <c r="H36">
        <f t="shared" si="0"/>
        <v>0</v>
      </c>
    </row>
    <row r="37" spans="1:8">
      <c r="A37">
        <v>34</v>
      </c>
      <c r="H37">
        <f t="shared" si="0"/>
        <v>0</v>
      </c>
    </row>
    <row r="38" spans="1:8">
      <c r="A38">
        <v>35</v>
      </c>
      <c r="H38">
        <f t="shared" si="0"/>
        <v>0</v>
      </c>
    </row>
    <row r="39" spans="1:8">
      <c r="A39">
        <v>36</v>
      </c>
      <c r="H39">
        <f t="shared" si="0"/>
        <v>0</v>
      </c>
    </row>
    <row r="40" spans="1:8">
      <c r="A40">
        <v>37</v>
      </c>
      <c r="H40">
        <f t="shared" si="0"/>
        <v>0</v>
      </c>
    </row>
    <row r="41" spans="1:8">
      <c r="A41">
        <v>38</v>
      </c>
      <c r="H41">
        <f t="shared" si="0"/>
        <v>0</v>
      </c>
    </row>
    <row r="42" spans="1:8">
      <c r="A42">
        <v>39</v>
      </c>
      <c r="H42">
        <f t="shared" si="0"/>
        <v>0</v>
      </c>
    </row>
    <row r="43" spans="1:8">
      <c r="A43">
        <v>40</v>
      </c>
      <c r="H43">
        <f t="shared" si="0"/>
        <v>0</v>
      </c>
    </row>
    <row r="44" spans="1:8">
      <c r="A44">
        <v>41</v>
      </c>
      <c r="H44">
        <f t="shared" si="0"/>
        <v>0</v>
      </c>
    </row>
    <row r="45" spans="1:8">
      <c r="A45">
        <v>42</v>
      </c>
      <c r="H45">
        <f t="shared" si="0"/>
        <v>0</v>
      </c>
    </row>
    <row r="46" spans="1:8">
      <c r="A46">
        <v>43</v>
      </c>
      <c r="H46">
        <f t="shared" si="0"/>
        <v>0</v>
      </c>
    </row>
    <row r="47" spans="1:8">
      <c r="A47">
        <v>44</v>
      </c>
      <c r="H47">
        <f t="shared" si="0"/>
        <v>0</v>
      </c>
    </row>
    <row r="48" spans="1:8">
      <c r="A48">
        <v>45</v>
      </c>
      <c r="H48">
        <f t="shared" si="0"/>
        <v>0</v>
      </c>
    </row>
    <row r="49" spans="1:8">
      <c r="A49">
        <v>46</v>
      </c>
      <c r="H49">
        <f t="shared" si="0"/>
        <v>0</v>
      </c>
    </row>
    <row r="50" spans="1:8">
      <c r="A50">
        <v>47</v>
      </c>
      <c r="H50">
        <f t="shared" si="0"/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13</vt:i4>
      </vt:variant>
    </vt:vector>
  </HeadingPairs>
  <TitlesOfParts>
    <vt:vector size="13" baseType="lpstr">
      <vt:lpstr>18-10-13</vt:lpstr>
      <vt:lpstr>22-11-2013</vt:lpstr>
      <vt:lpstr>Kerst 20-12-2013</vt:lpstr>
      <vt:lpstr>EINDSTANDEN 2013</vt:lpstr>
      <vt:lpstr> 24-1-2014</vt:lpstr>
      <vt:lpstr>7-3-2014</vt:lpstr>
      <vt:lpstr>PASEN 4-4-2014</vt:lpstr>
      <vt:lpstr> 16-5-2014</vt:lpstr>
      <vt:lpstr>20-6-2014</vt:lpstr>
      <vt:lpstr>Stand van de competitie</vt:lpstr>
      <vt:lpstr>Eindstand na 3 partyen </vt:lpstr>
      <vt:lpstr>spelenden 2012-13</vt:lpstr>
      <vt:lpstr>Blad1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Hendrik</dc:creator>
  <cp:lastModifiedBy>aartje</cp:lastModifiedBy>
  <cp:lastPrinted>2014-04-02T22:29:18Z</cp:lastPrinted>
  <dcterms:created xsi:type="dcterms:W3CDTF">2012-10-27T12:57:16Z</dcterms:created>
  <dcterms:modified xsi:type="dcterms:W3CDTF">2014-05-16T21:16:50Z</dcterms:modified>
</cp:coreProperties>
</file>